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25" windowWidth="20700" windowHeight="122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Rekapitulace!$G$41</definedName>
    <definedName name="Dodavka0">Položky!#REF!</definedName>
    <definedName name="HSV">Rekapitulace!$E$41</definedName>
    <definedName name="HSV0">Položky!#REF!</definedName>
    <definedName name="HZS">Rekapitulace!$I$41</definedName>
    <definedName name="HZS0">Položky!#REF!</definedName>
    <definedName name="JKSO">'Krycí list'!$G$2</definedName>
    <definedName name="MJ">'Krycí list'!$G$5</definedName>
    <definedName name="Mont">Rekapitulace!$H$41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Položky!$A$1:$G$273</definedName>
    <definedName name="_xlnm.Print_Area" localSheetId="1">Rekapitulace!$A$1:$I$55</definedName>
    <definedName name="PocetMJ">'Krycí list'!$G$6</definedName>
    <definedName name="Poznamka">'Krycí list'!$B$37</definedName>
    <definedName name="Projektant">'Krycí list'!$C$8</definedName>
    <definedName name="PSV">Rekapitulace!$F$41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233" i="3"/>
  <c r="D21" i="1"/>
  <c r="D20"/>
  <c r="D19"/>
  <c r="D18"/>
  <c r="D17"/>
  <c r="D16"/>
  <c r="D15"/>
  <c r="BE272" i="3"/>
  <c r="BD272"/>
  <c r="BC272"/>
  <c r="BB272"/>
  <c r="BA272"/>
  <c r="G272"/>
  <c r="BE271"/>
  <c r="BD271"/>
  <c r="BC271"/>
  <c r="BB271"/>
  <c r="BA271"/>
  <c r="G271"/>
  <c r="BE270"/>
  <c r="BD270"/>
  <c r="BC270"/>
  <c r="BB270"/>
  <c r="BA270"/>
  <c r="G270"/>
  <c r="BE269"/>
  <c r="BD269"/>
  <c r="BC269"/>
  <c r="BB269"/>
  <c r="BA269"/>
  <c r="G269"/>
  <c r="BE268"/>
  <c r="BD268"/>
  <c r="BC268"/>
  <c r="BB268"/>
  <c r="BA268"/>
  <c r="G268"/>
  <c r="BE267"/>
  <c r="BE273" s="1"/>
  <c r="I40" i="2" s="1"/>
  <c r="BD267" i="3"/>
  <c r="BC267"/>
  <c r="BC273" s="1"/>
  <c r="G40" i="2" s="1"/>
  <c r="BB267" i="3"/>
  <c r="BA267"/>
  <c r="BA273" s="1"/>
  <c r="E40" i="2" s="1"/>
  <c r="G267" i="3"/>
  <c r="B40" i="2"/>
  <c r="A40"/>
  <c r="BD273" i="3"/>
  <c r="H40" i="2" s="1"/>
  <c r="BB273" i="3"/>
  <c r="F40" i="2" s="1"/>
  <c r="G273" i="3"/>
  <c r="C273"/>
  <c r="BE264"/>
  <c r="BC264"/>
  <c r="BB264"/>
  <c r="BA264"/>
  <c r="G264"/>
  <c r="BD264" s="1"/>
  <c r="BE263"/>
  <c r="BC263"/>
  <c r="BB263"/>
  <c r="BA263"/>
  <c r="G263"/>
  <c r="BD263" s="1"/>
  <c r="B39" i="2"/>
  <c r="A39"/>
  <c r="BC265" i="3"/>
  <c r="G39" i="2" s="1"/>
  <c r="BA265" i="3"/>
  <c r="E39" i="2" s="1"/>
  <c r="C265" i="3"/>
  <c r="BE260"/>
  <c r="BD260"/>
  <c r="BC260"/>
  <c r="BA260"/>
  <c r="G260"/>
  <c r="BB260" s="1"/>
  <c r="BE259"/>
  <c r="BD259"/>
  <c r="BC259"/>
  <c r="BA259"/>
  <c r="G259"/>
  <c r="BB259" s="1"/>
  <c r="BE258"/>
  <c r="BD258"/>
  <c r="BC258"/>
  <c r="BA258"/>
  <c r="G258"/>
  <c r="BB258" s="1"/>
  <c r="BE257"/>
  <c r="BD257"/>
  <c r="BC257"/>
  <c r="BA257"/>
  <c r="G257"/>
  <c r="BB257" s="1"/>
  <c r="BE256"/>
  <c r="BD256"/>
  <c r="BC256"/>
  <c r="BA256"/>
  <c r="G256"/>
  <c r="BB256" s="1"/>
  <c r="BE255"/>
  <c r="BE261" s="1"/>
  <c r="I38" i="2" s="1"/>
  <c r="BD255" i="3"/>
  <c r="BC255"/>
  <c r="BC261" s="1"/>
  <c r="G38" i="2" s="1"/>
  <c r="BA255" i="3"/>
  <c r="G255"/>
  <c r="BB255" s="1"/>
  <c r="B38" i="2"/>
  <c r="A38"/>
  <c r="BD261" i="3"/>
  <c r="H38" i="2" s="1"/>
  <c r="BA261" i="3"/>
  <c r="E38" i="2" s="1"/>
  <c r="C261" i="3"/>
  <c r="BE252"/>
  <c r="BD252"/>
  <c r="BC252"/>
  <c r="BA252"/>
  <c r="G252"/>
  <c r="BB252" s="1"/>
  <c r="BE251"/>
  <c r="BE253" s="1"/>
  <c r="I37" i="2" s="1"/>
  <c r="BD251" i="3"/>
  <c r="BC251"/>
  <c r="BA251"/>
  <c r="G251"/>
  <c r="BB251" s="1"/>
  <c r="B37" i="2"/>
  <c r="A37"/>
  <c r="BC253" i="3"/>
  <c r="G37" i="2" s="1"/>
  <c r="C253" i="3"/>
  <c r="BE248"/>
  <c r="BD248"/>
  <c r="BC248"/>
  <c r="BA248"/>
  <c r="G248"/>
  <c r="BB248" s="1"/>
  <c r="BE247"/>
  <c r="BE249" s="1"/>
  <c r="I36" i="2" s="1"/>
  <c r="BD247" i="3"/>
  <c r="BC247"/>
  <c r="BA247"/>
  <c r="G247"/>
  <c r="BB247" s="1"/>
  <c r="B36" i="2"/>
  <c r="A36"/>
  <c r="BC249" i="3"/>
  <c r="G36" i="2" s="1"/>
  <c r="C249" i="3"/>
  <c r="BE244"/>
  <c r="BD244"/>
  <c r="BC244"/>
  <c r="BA244"/>
  <c r="G244"/>
  <c r="BB244" s="1"/>
  <c r="BE243"/>
  <c r="BD243"/>
  <c r="BC243"/>
  <c r="BA243"/>
  <c r="G243"/>
  <c r="BB243" s="1"/>
  <c r="BE242"/>
  <c r="BD242"/>
  <c r="BC242"/>
  <c r="BA242"/>
  <c r="G242"/>
  <c r="BB242" s="1"/>
  <c r="BE241"/>
  <c r="BD241"/>
  <c r="BC241"/>
  <c r="BA241"/>
  <c r="G241"/>
  <c r="BB241" s="1"/>
  <c r="BE240"/>
  <c r="BD240"/>
  <c r="BD245" s="1"/>
  <c r="H35" i="2" s="1"/>
  <c r="BC240" i="3"/>
  <c r="BA240"/>
  <c r="G240"/>
  <c r="BB240" s="1"/>
  <c r="B35" i="2"/>
  <c r="A35"/>
  <c r="BE245" i="3"/>
  <c r="I35" i="2" s="1"/>
  <c r="BA245" i="3"/>
  <c r="E35" i="2" s="1"/>
  <c r="C245" i="3"/>
  <c r="BE237"/>
  <c r="BD237"/>
  <c r="BC237"/>
  <c r="BA237"/>
  <c r="G237"/>
  <c r="BB237" s="1"/>
  <c r="BE236"/>
  <c r="BD236"/>
  <c r="BC236"/>
  <c r="BA236"/>
  <c r="G236"/>
  <c r="BB236" s="1"/>
  <c r="BE235"/>
  <c r="BD235"/>
  <c r="BC235"/>
  <c r="BA235"/>
  <c r="G235"/>
  <c r="BB235" s="1"/>
  <c r="BE234"/>
  <c r="BD234"/>
  <c r="BC234"/>
  <c r="BA234"/>
  <c r="G234"/>
  <c r="BB234" s="1"/>
  <c r="BE233"/>
  <c r="BD233"/>
  <c r="BC233"/>
  <c r="BA233"/>
  <c r="BB233"/>
  <c r="BE232"/>
  <c r="BD232"/>
  <c r="BC232"/>
  <c r="BA232"/>
  <c r="G232"/>
  <c r="BB232" s="1"/>
  <c r="BE231"/>
  <c r="BD231"/>
  <c r="BC231"/>
  <c r="BA231"/>
  <c r="G231"/>
  <c r="BB231" s="1"/>
  <c r="BE230"/>
  <c r="BD230"/>
  <c r="BD238" s="1"/>
  <c r="H34" i="2" s="1"/>
  <c r="BC230" i="3"/>
  <c r="BA230"/>
  <c r="BA238" s="1"/>
  <c r="E34" i="2" s="1"/>
  <c r="G230" i="3"/>
  <c r="BB230" s="1"/>
  <c r="B34" i="2"/>
  <c r="A34"/>
  <c r="BE238" i="3"/>
  <c r="I34" i="2" s="1"/>
  <c r="C238" i="3"/>
  <c r="BE227"/>
  <c r="BD227"/>
  <c r="BC227"/>
  <c r="BA227"/>
  <c r="G227"/>
  <c r="BB227" s="1"/>
  <c r="BE226"/>
  <c r="BD226"/>
  <c r="BC226"/>
  <c r="BA226"/>
  <c r="G226"/>
  <c r="BB226" s="1"/>
  <c r="BE225"/>
  <c r="BD225"/>
  <c r="BC225"/>
  <c r="BA225"/>
  <c r="G225"/>
  <c r="BB225" s="1"/>
  <c r="BE224"/>
  <c r="BD224"/>
  <c r="BC224"/>
  <c r="BA224"/>
  <c r="G224"/>
  <c r="BB224" s="1"/>
  <c r="BE223"/>
  <c r="BD223"/>
  <c r="BC223"/>
  <c r="BA223"/>
  <c r="G223"/>
  <c r="BB223" s="1"/>
  <c r="B33" i="2"/>
  <c r="A33"/>
  <c r="BC228" i="3"/>
  <c r="G33" i="2" s="1"/>
  <c r="C228" i="3"/>
  <c r="BE220"/>
  <c r="BD220"/>
  <c r="BC220"/>
  <c r="BA220"/>
  <c r="G220"/>
  <c r="BB220" s="1"/>
  <c r="BE219"/>
  <c r="BD219"/>
  <c r="BC219"/>
  <c r="BA219"/>
  <c r="G219"/>
  <c r="BB219" s="1"/>
  <c r="BE218"/>
  <c r="BD218"/>
  <c r="BC218"/>
  <c r="BA218"/>
  <c r="G218"/>
  <c r="BB218" s="1"/>
  <c r="BE217"/>
  <c r="BD217"/>
  <c r="BC217"/>
  <c r="BA217"/>
  <c r="G217"/>
  <c r="BB217" s="1"/>
  <c r="BE216"/>
  <c r="BD216"/>
  <c r="BC216"/>
  <c r="BA216"/>
  <c r="G216"/>
  <c r="BB216" s="1"/>
  <c r="BE215"/>
  <c r="BD215"/>
  <c r="BC215"/>
  <c r="BA215"/>
  <c r="G215"/>
  <c r="BB215" s="1"/>
  <c r="B32" i="2"/>
  <c r="A32"/>
  <c r="BC221" i="3"/>
  <c r="G32" i="2" s="1"/>
  <c r="C221" i="3"/>
  <c r="BE212"/>
  <c r="BD212"/>
  <c r="BC212"/>
  <c r="BA212"/>
  <c r="G212"/>
  <c r="BB212" s="1"/>
  <c r="BE211"/>
  <c r="BD211"/>
  <c r="BC211"/>
  <c r="BA211"/>
  <c r="G211"/>
  <c r="BB211" s="1"/>
  <c r="BE210"/>
  <c r="BD210"/>
  <c r="BC210"/>
  <c r="BA210"/>
  <c r="G210"/>
  <c r="BB210" s="1"/>
  <c r="BE209"/>
  <c r="BD209"/>
  <c r="BC209"/>
  <c r="BA209"/>
  <c r="G209"/>
  <c r="BB209" s="1"/>
  <c r="BE208"/>
  <c r="BD208"/>
  <c r="BC208"/>
  <c r="BA208"/>
  <c r="G208"/>
  <c r="BB208" s="1"/>
  <c r="BE207"/>
  <c r="BD207"/>
  <c r="BC207"/>
  <c r="BA207"/>
  <c r="G207"/>
  <c r="BB207" s="1"/>
  <c r="BE206"/>
  <c r="BD206"/>
  <c r="BC206"/>
  <c r="BA206"/>
  <c r="G206"/>
  <c r="BB206" s="1"/>
  <c r="BE205"/>
  <c r="BD205"/>
  <c r="BC205"/>
  <c r="BA205"/>
  <c r="G205"/>
  <c r="BB205" s="1"/>
  <c r="BE204"/>
  <c r="BD204"/>
  <c r="BC204"/>
  <c r="BA204"/>
  <c r="G204"/>
  <c r="BB204" s="1"/>
  <c r="BE203"/>
  <c r="BD203"/>
  <c r="BC203"/>
  <c r="BA203"/>
  <c r="G203"/>
  <c r="BB203" s="1"/>
  <c r="BE202"/>
  <c r="BD202"/>
  <c r="BC202"/>
  <c r="BA202"/>
  <c r="G202"/>
  <c r="BB202" s="1"/>
  <c r="BE201"/>
  <c r="BD201"/>
  <c r="BC201"/>
  <c r="BA201"/>
  <c r="G201"/>
  <c r="BB201" s="1"/>
  <c r="BE200"/>
  <c r="BD200"/>
  <c r="BC200"/>
  <c r="BA200"/>
  <c r="G200"/>
  <c r="BB200" s="1"/>
  <c r="BE199"/>
  <c r="BD199"/>
  <c r="BC199"/>
  <c r="BA199"/>
  <c r="G199"/>
  <c r="BB199" s="1"/>
  <c r="BE198"/>
  <c r="BD198"/>
  <c r="BC198"/>
  <c r="BA198"/>
  <c r="G198"/>
  <c r="BB198" s="1"/>
  <c r="BE197"/>
  <c r="BD197"/>
  <c r="BC197"/>
  <c r="BA197"/>
  <c r="G197"/>
  <c r="BB197" s="1"/>
  <c r="BE196"/>
  <c r="BD196"/>
  <c r="BC196"/>
  <c r="BA196"/>
  <c r="G196"/>
  <c r="BB196" s="1"/>
  <c r="BE195"/>
  <c r="BD195"/>
  <c r="BC195"/>
  <c r="BA195"/>
  <c r="G195"/>
  <c r="BB195" s="1"/>
  <c r="B31" i="2"/>
  <c r="A31"/>
  <c r="BC213" i="3"/>
  <c r="G31" i="2" s="1"/>
  <c r="C213" i="3"/>
  <c r="BE192"/>
  <c r="BD192"/>
  <c r="BC192"/>
  <c r="BA192"/>
  <c r="G192"/>
  <c r="BB192" s="1"/>
  <c r="BE191"/>
  <c r="BD191"/>
  <c r="BC191"/>
  <c r="BA191"/>
  <c r="G191"/>
  <c r="BB191" s="1"/>
  <c r="BE190"/>
  <c r="BD190"/>
  <c r="BC190"/>
  <c r="BA190"/>
  <c r="G190"/>
  <c r="BB190" s="1"/>
  <c r="BE189"/>
  <c r="BD189"/>
  <c r="BC189"/>
  <c r="BA189"/>
  <c r="G189"/>
  <c r="BB189" s="1"/>
  <c r="BE188"/>
  <c r="BD188"/>
  <c r="BC188"/>
  <c r="BA188"/>
  <c r="G188"/>
  <c r="BB188" s="1"/>
  <c r="BE187"/>
  <c r="BD187"/>
  <c r="BC187"/>
  <c r="BA187"/>
  <c r="G187"/>
  <c r="BB187" s="1"/>
  <c r="BE186"/>
  <c r="BD186"/>
  <c r="BC186"/>
  <c r="BA186"/>
  <c r="G186"/>
  <c r="BB186" s="1"/>
  <c r="BE185"/>
  <c r="BD185"/>
  <c r="BC185"/>
  <c r="BA185"/>
  <c r="G185"/>
  <c r="BB185" s="1"/>
  <c r="BE184"/>
  <c r="BD184"/>
  <c r="BC184"/>
  <c r="BA184"/>
  <c r="G184"/>
  <c r="BB184" s="1"/>
  <c r="BE183"/>
  <c r="BD183"/>
  <c r="BC183"/>
  <c r="BA183"/>
  <c r="G183"/>
  <c r="BB183" s="1"/>
  <c r="B30" i="2"/>
  <c r="A30"/>
  <c r="BC193" i="3"/>
  <c r="G30" i="2" s="1"/>
  <c r="C193" i="3"/>
  <c r="BE180"/>
  <c r="BD180"/>
  <c r="BC180"/>
  <c r="BA180"/>
  <c r="G180"/>
  <c r="BB180" s="1"/>
  <c r="BE179"/>
  <c r="BD179"/>
  <c r="BC179"/>
  <c r="BA179"/>
  <c r="G179"/>
  <c r="BB179" s="1"/>
  <c r="B29" i="2"/>
  <c r="A29"/>
  <c r="BC181" i="3"/>
  <c r="G29" i="2" s="1"/>
  <c r="C181" i="3"/>
  <c r="BE176"/>
  <c r="BD176"/>
  <c r="BC176"/>
  <c r="BA176"/>
  <c r="G176"/>
  <c r="BB176" s="1"/>
  <c r="BE175"/>
  <c r="BD175"/>
  <c r="BC175"/>
  <c r="BA175"/>
  <c r="G175"/>
  <c r="BB175" s="1"/>
  <c r="BE174"/>
  <c r="BD174"/>
  <c r="BC174"/>
  <c r="BA174"/>
  <c r="G174"/>
  <c r="BB174" s="1"/>
  <c r="BE173"/>
  <c r="BD173"/>
  <c r="BC173"/>
  <c r="BA173"/>
  <c r="G173"/>
  <c r="BB173" s="1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E177" s="1"/>
  <c r="I28" i="2" s="1"/>
  <c r="BD164" i="3"/>
  <c r="BC164"/>
  <c r="BA164"/>
  <c r="G164"/>
  <c r="BB164" s="1"/>
  <c r="B28" i="2"/>
  <c r="A28"/>
  <c r="BA177" i="3"/>
  <c r="E28" i="2" s="1"/>
  <c r="C177" i="3"/>
  <c r="BE161"/>
  <c r="BE162" s="1"/>
  <c r="I27" i="2" s="1"/>
  <c r="BD161" i="3"/>
  <c r="BD162" s="1"/>
  <c r="H27" i="2" s="1"/>
  <c r="BC161" i="3"/>
  <c r="BC162" s="1"/>
  <c r="G27" i="2" s="1"/>
  <c r="BA161" i="3"/>
  <c r="G161"/>
  <c r="BB161" s="1"/>
  <c r="BB162" s="1"/>
  <c r="F27" i="2" s="1"/>
  <c r="B27"/>
  <c r="A27"/>
  <c r="BA162" i="3"/>
  <c r="E27" i="2" s="1"/>
  <c r="C162" i="3"/>
  <c r="BE158"/>
  <c r="BE159" s="1"/>
  <c r="I26" i="2" s="1"/>
  <c r="BD158" i="3"/>
  <c r="BD159" s="1"/>
  <c r="H26" i="2" s="1"/>
  <c r="BC158" i="3"/>
  <c r="BA158"/>
  <c r="G158"/>
  <c r="BB158" s="1"/>
  <c r="BB159" s="1"/>
  <c r="F26" i="2" s="1"/>
  <c r="B26"/>
  <c r="A26"/>
  <c r="BC159" i="3"/>
  <c r="G26" i="2" s="1"/>
  <c r="BA159" i="3"/>
  <c r="E26" i="2" s="1"/>
  <c r="C159" i="3"/>
  <c r="BE155"/>
  <c r="BE156" s="1"/>
  <c r="I25" i="2" s="1"/>
  <c r="BD155" i="3"/>
  <c r="BD156" s="1"/>
  <c r="H25" i="2" s="1"/>
  <c r="BC155" i="3"/>
  <c r="BA155"/>
  <c r="BA156" s="1"/>
  <c r="E25" i="2" s="1"/>
  <c r="G155" i="3"/>
  <c r="BB155" s="1"/>
  <c r="BB156" s="1"/>
  <c r="F25" i="2" s="1"/>
  <c r="B25"/>
  <c r="A25"/>
  <c r="BC156" i="3"/>
  <c r="G25" i="2" s="1"/>
  <c r="C156" i="3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BA153" s="1"/>
  <c r="E24" i="2" s="1"/>
  <c r="G150" i="3"/>
  <c r="BB150" s="1"/>
  <c r="BE149"/>
  <c r="BE153" s="1"/>
  <c r="I24" i="2" s="1"/>
  <c r="BD149" i="3"/>
  <c r="BC149"/>
  <c r="BC153" s="1"/>
  <c r="G24" i="2" s="1"/>
  <c r="BA149" i="3"/>
  <c r="G149"/>
  <c r="BB149" s="1"/>
  <c r="B24" i="2"/>
  <c r="A24"/>
  <c r="C153" i="3"/>
  <c r="BE146"/>
  <c r="BD146"/>
  <c r="BC146"/>
  <c r="BA146"/>
  <c r="BA147" s="1"/>
  <c r="E23" i="2" s="1"/>
  <c r="G146" i="3"/>
  <c r="BB146" s="1"/>
  <c r="BE145"/>
  <c r="BE147" s="1"/>
  <c r="I23" i="2" s="1"/>
  <c r="BD145" i="3"/>
  <c r="BC145"/>
  <c r="BC147" s="1"/>
  <c r="G23" i="2" s="1"/>
  <c r="BA145" i="3"/>
  <c r="G145"/>
  <c r="BB145" s="1"/>
  <c r="B23" i="2"/>
  <c r="A23"/>
  <c r="C147" i="3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BA143" s="1"/>
  <c r="E22" i="2" s="1"/>
  <c r="G140" i="3"/>
  <c r="BB140" s="1"/>
  <c r="BE139"/>
  <c r="BE143" s="1"/>
  <c r="I22" i="2" s="1"/>
  <c r="BD139" i="3"/>
  <c r="BC139"/>
  <c r="BC143" s="1"/>
  <c r="G22" i="2" s="1"/>
  <c r="BA139" i="3"/>
  <c r="G139"/>
  <c r="BB139" s="1"/>
  <c r="B22" i="2"/>
  <c r="A22"/>
  <c r="C143" i="3"/>
  <c r="BE136"/>
  <c r="BD136"/>
  <c r="BC136"/>
  <c r="BB136"/>
  <c r="G136"/>
  <c r="BA136" s="1"/>
  <c r="BE135"/>
  <c r="BD135"/>
  <c r="BC135"/>
  <c r="BB135"/>
  <c r="G135"/>
  <c r="BA135" s="1"/>
  <c r="BE134"/>
  <c r="BD134"/>
  <c r="BC134"/>
  <c r="BB134"/>
  <c r="G134"/>
  <c r="BA134" s="1"/>
  <c r="BE133"/>
  <c r="BD133"/>
  <c r="BC133"/>
  <c r="BC137" s="1"/>
  <c r="G21" i="2" s="1"/>
  <c r="BB133" i="3"/>
  <c r="G133"/>
  <c r="BA133" s="1"/>
  <c r="BE132"/>
  <c r="BD132"/>
  <c r="BD137" s="1"/>
  <c r="H21" i="2" s="1"/>
  <c r="BC132" i="3"/>
  <c r="BB132"/>
  <c r="BB137" s="1"/>
  <c r="F21" i="2" s="1"/>
  <c r="G132" i="3"/>
  <c r="BA132" s="1"/>
  <c r="B21" i="2"/>
  <c r="A21"/>
  <c r="BE137" i="3"/>
  <c r="I21" i="2" s="1"/>
  <c r="C137" i="3"/>
  <c r="BE129"/>
  <c r="BE130" s="1"/>
  <c r="I20" i="2" s="1"/>
  <c r="BD129" i="3"/>
  <c r="BD130" s="1"/>
  <c r="H20" i="2" s="1"/>
  <c r="BC129" i="3"/>
  <c r="BB129"/>
  <c r="BB130" s="1"/>
  <c r="F20" i="2" s="1"/>
  <c r="G129" i="3"/>
  <c r="BA129" s="1"/>
  <c r="BA130" s="1"/>
  <c r="E20" i="2" s="1"/>
  <c r="B20"/>
  <c r="A20"/>
  <c r="BC130" i="3"/>
  <c r="G20" i="2" s="1"/>
  <c r="C130" i="3"/>
  <c r="BE126"/>
  <c r="BD126"/>
  <c r="BC126"/>
  <c r="BB126"/>
  <c r="G126"/>
  <c r="BA126" s="1"/>
  <c r="BE125"/>
  <c r="BD125"/>
  <c r="BC125"/>
  <c r="BB125"/>
  <c r="G125"/>
  <c r="BA125" s="1"/>
  <c r="BE124"/>
  <c r="BD124"/>
  <c r="BC124"/>
  <c r="BB124"/>
  <c r="G124"/>
  <c r="BA124" s="1"/>
  <c r="BE123"/>
  <c r="BD123"/>
  <c r="BC123"/>
  <c r="BB123"/>
  <c r="G123"/>
  <c r="BA123" s="1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G120"/>
  <c r="BA120" s="1"/>
  <c r="BE119"/>
  <c r="BD119"/>
  <c r="BC119"/>
  <c r="BB119"/>
  <c r="G119"/>
  <c r="BA119" s="1"/>
  <c r="BE118"/>
  <c r="BD118"/>
  <c r="BC118"/>
  <c r="BB118"/>
  <c r="G118"/>
  <c r="BA118" s="1"/>
  <c r="BE117"/>
  <c r="BD117"/>
  <c r="BC117"/>
  <c r="BB117"/>
  <c r="G117"/>
  <c r="BA117" s="1"/>
  <c r="BE116"/>
  <c r="BD116"/>
  <c r="BC116"/>
  <c r="BB116"/>
  <c r="G116"/>
  <c r="BA116" s="1"/>
  <c r="BE115"/>
  <c r="BD115"/>
  <c r="BC115"/>
  <c r="BB115"/>
  <c r="G115"/>
  <c r="BA115" s="1"/>
  <c r="BE114"/>
  <c r="BD114"/>
  <c r="BC114"/>
  <c r="BB114"/>
  <c r="G114"/>
  <c r="BA114" s="1"/>
  <c r="BE113"/>
  <c r="BD113"/>
  <c r="BC113"/>
  <c r="BB113"/>
  <c r="G113"/>
  <c r="BA113" s="1"/>
  <c r="BE112"/>
  <c r="BD112"/>
  <c r="BC112"/>
  <c r="BB112"/>
  <c r="G112"/>
  <c r="BA112" s="1"/>
  <c r="BE111"/>
  <c r="BD111"/>
  <c r="BC111"/>
  <c r="BB111"/>
  <c r="G111"/>
  <c r="BA111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E105"/>
  <c r="BD105"/>
  <c r="BC105"/>
  <c r="BB105"/>
  <c r="G105"/>
  <c r="BA105" s="1"/>
  <c r="B19" i="2"/>
  <c r="A19"/>
  <c r="BC127" i="3"/>
  <c r="G19" i="2" s="1"/>
  <c r="C127" i="3"/>
  <c r="BE102"/>
  <c r="BE103" s="1"/>
  <c r="I18" i="2" s="1"/>
  <c r="BD102" i="3"/>
  <c r="BD103" s="1"/>
  <c r="H18" i="2" s="1"/>
  <c r="BC102" i="3"/>
  <c r="BC103" s="1"/>
  <c r="G18" i="2" s="1"/>
  <c r="BB102" i="3"/>
  <c r="BB103" s="1"/>
  <c r="F18" i="2" s="1"/>
  <c r="G102" i="3"/>
  <c r="BA102" s="1"/>
  <c r="BA103" s="1"/>
  <c r="E18" i="2" s="1"/>
  <c r="B18"/>
  <c r="A18"/>
  <c r="C103" i="3"/>
  <c r="BE99"/>
  <c r="BD99"/>
  <c r="BC99"/>
  <c r="BB99"/>
  <c r="G99"/>
  <c r="BA99" s="1"/>
  <c r="BE98"/>
  <c r="BD98"/>
  <c r="BC98"/>
  <c r="BB98"/>
  <c r="G98"/>
  <c r="BA98" s="1"/>
  <c r="BE97"/>
  <c r="BD97"/>
  <c r="BC97"/>
  <c r="BB97"/>
  <c r="G97"/>
  <c r="BA97" s="1"/>
  <c r="BE96"/>
  <c r="BE100" s="1"/>
  <c r="I17" i="2" s="1"/>
  <c r="BD96" i="3"/>
  <c r="BC96"/>
  <c r="BB96"/>
  <c r="G96"/>
  <c r="BA96" s="1"/>
  <c r="B17" i="2"/>
  <c r="A17"/>
  <c r="C100" i="3"/>
  <c r="BE93"/>
  <c r="BD93"/>
  <c r="BC93"/>
  <c r="BB93"/>
  <c r="G93"/>
  <c r="BA93" s="1"/>
  <c r="BE92"/>
  <c r="BD92"/>
  <c r="BC92"/>
  <c r="BB92"/>
  <c r="G92"/>
  <c r="BA92" s="1"/>
  <c r="BE91"/>
  <c r="BD91"/>
  <c r="BC91"/>
  <c r="BB91"/>
  <c r="G91"/>
  <c r="BA91" s="1"/>
  <c r="BE90"/>
  <c r="BD90"/>
  <c r="BC90"/>
  <c r="BB90"/>
  <c r="G90"/>
  <c r="BA90" s="1"/>
  <c r="BE89"/>
  <c r="BD89"/>
  <c r="BC89"/>
  <c r="BB89"/>
  <c r="G89"/>
  <c r="BA89" s="1"/>
  <c r="BE88"/>
  <c r="BD88"/>
  <c r="BC88"/>
  <c r="BC94" s="1"/>
  <c r="G16" i="2" s="1"/>
  <c r="BB88" i="3"/>
  <c r="G88"/>
  <c r="BA88" s="1"/>
  <c r="BE87"/>
  <c r="BD87"/>
  <c r="BD94" s="1"/>
  <c r="H16" i="2" s="1"/>
  <c r="BC87" i="3"/>
  <c r="BB87"/>
  <c r="BB94" s="1"/>
  <c r="F16" i="2" s="1"/>
  <c r="G87" i="3"/>
  <c r="BA87" s="1"/>
  <c r="B16" i="2"/>
  <c r="A16"/>
  <c r="BE94" i="3"/>
  <c r="I16" i="2" s="1"/>
  <c r="C94" i="3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E85" s="1"/>
  <c r="I15" i="2" s="1"/>
  <c r="BD68" i="3"/>
  <c r="BC68"/>
  <c r="BB68"/>
  <c r="G68"/>
  <c r="BA68" s="1"/>
  <c r="B15" i="2"/>
  <c r="A15"/>
  <c r="C85" i="3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E66" s="1"/>
  <c r="I14" i="2" s="1"/>
  <c r="BD60" i="3"/>
  <c r="BC60"/>
  <c r="BC66" s="1"/>
  <c r="G14" i="2" s="1"/>
  <c r="BB60" i="3"/>
  <c r="G60"/>
  <c r="BA60" s="1"/>
  <c r="B14" i="2"/>
  <c r="A14"/>
  <c r="C66" i="3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E58" s="1"/>
  <c r="I13" i="2" s="1"/>
  <c r="BD50" i="3"/>
  <c r="BC50"/>
  <c r="BB50"/>
  <c r="G50"/>
  <c r="BA50" s="1"/>
  <c r="B13" i="2"/>
  <c r="A13"/>
  <c r="C58" i="3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E44"/>
  <c r="BE48" s="1"/>
  <c r="I12" i="2" s="1"/>
  <c r="BD44" i="3"/>
  <c r="BC44"/>
  <c r="BC48" s="1"/>
  <c r="G12" i="2" s="1"/>
  <c r="BB44" i="3"/>
  <c r="G44"/>
  <c r="B12" i="2"/>
  <c r="A12"/>
  <c r="C48" i="3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D42" s="1"/>
  <c r="H11" i="2" s="1"/>
  <c r="BC37" i="3"/>
  <c r="BB37"/>
  <c r="G37"/>
  <c r="BA37" s="1"/>
  <c r="BE36"/>
  <c r="BE42" s="1"/>
  <c r="I11" i="2" s="1"/>
  <c r="BD36" i="3"/>
  <c r="BC36"/>
  <c r="BC42" s="1"/>
  <c r="G11" i="2" s="1"/>
  <c r="BB36" i="3"/>
  <c r="G36"/>
  <c r="BA36" s="1"/>
  <c r="B11" i="2"/>
  <c r="A11"/>
  <c r="BB42" i="3"/>
  <c r="F11" i="2" s="1"/>
  <c r="C42" i="3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BB34" s="1"/>
  <c r="F10" i="2" s="1"/>
  <c r="G26" i="3"/>
  <c r="BA26" s="1"/>
  <c r="B10" i="2"/>
  <c r="A10"/>
  <c r="BD34" i="3"/>
  <c r="H10" i="2" s="1"/>
  <c r="C34" i="3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BA20"/>
  <c r="G20"/>
  <c r="BE19"/>
  <c r="BD19"/>
  <c r="BC19"/>
  <c r="BB19"/>
  <c r="G19"/>
  <c r="BA19" s="1"/>
  <c r="BE18"/>
  <c r="BD18"/>
  <c r="BD24" s="1"/>
  <c r="H9" i="2" s="1"/>
  <c r="BC18" i="3"/>
  <c r="BB18"/>
  <c r="G18"/>
  <c r="BA18" s="1"/>
  <c r="BE17"/>
  <c r="BD17"/>
  <c r="BC17"/>
  <c r="BB17"/>
  <c r="BA17"/>
  <c r="G17"/>
  <c r="BE16"/>
  <c r="BE24" s="1"/>
  <c r="I9" i="2" s="1"/>
  <c r="BD16" i="3"/>
  <c r="BC16"/>
  <c r="BC24" s="1"/>
  <c r="G9" i="2" s="1"/>
  <c r="BB16" i="3"/>
  <c r="G16"/>
  <c r="BA16" s="1"/>
  <c r="BA24" s="1"/>
  <c r="E9" i="2" s="1"/>
  <c r="B9"/>
  <c r="A9"/>
  <c r="BB24" i="3"/>
  <c r="F9" i="2" s="1"/>
  <c r="C24" i="3"/>
  <c r="BE13"/>
  <c r="BD13"/>
  <c r="BC13"/>
  <c r="BB13"/>
  <c r="G13"/>
  <c r="BA13" s="1"/>
  <c r="BE12"/>
  <c r="BD12"/>
  <c r="BC12"/>
  <c r="BB12"/>
  <c r="BB14" s="1"/>
  <c r="F8" i="2" s="1"/>
  <c r="G12" i="3"/>
  <c r="BA12" s="1"/>
  <c r="B8" i="2"/>
  <c r="A8"/>
  <c r="BD14" i="3"/>
  <c r="H8" i="2" s="1"/>
  <c r="C14" i="3"/>
  <c r="BE9"/>
  <c r="BD9"/>
  <c r="BD10" s="1"/>
  <c r="H7" i="2" s="1"/>
  <c r="BC9" i="3"/>
  <c r="BB9"/>
  <c r="G9"/>
  <c r="BA9" s="1"/>
  <c r="BE8"/>
  <c r="BE10" s="1"/>
  <c r="I7" i="2" s="1"/>
  <c r="BD8" i="3"/>
  <c r="BC8"/>
  <c r="BC10" s="1"/>
  <c r="G7" i="2" s="1"/>
  <c r="BB8" i="3"/>
  <c r="G8"/>
  <c r="BA8" s="1"/>
  <c r="BA10" s="1"/>
  <c r="E7" i="2" s="1"/>
  <c r="B7"/>
  <c r="A7"/>
  <c r="BB10" i="3"/>
  <c r="F7" i="2" s="1"/>
  <c r="C10" i="3"/>
  <c r="E4"/>
  <c r="C4"/>
  <c r="F3"/>
  <c r="C3"/>
  <c r="C2" i="2"/>
  <c r="C1"/>
  <c r="C33" i="1"/>
  <c r="F33" s="1"/>
  <c r="C31"/>
  <c r="C9"/>
  <c r="G7"/>
  <c r="D2"/>
  <c r="C2"/>
  <c r="BC238" i="3" l="1"/>
  <c r="G34" i="2" s="1"/>
  <c r="BA14" i="3"/>
  <c r="E8" i="2" s="1"/>
  <c r="BC14" i="3"/>
  <c r="G8" i="2" s="1"/>
  <c r="BE14" i="3"/>
  <c r="I8" i="2" s="1"/>
  <c r="BC34" i="3"/>
  <c r="G10" i="2" s="1"/>
  <c r="BE34" i="3"/>
  <c r="I10" i="2" s="1"/>
  <c r="BB58" i="3"/>
  <c r="F13" i="2" s="1"/>
  <c r="BD58" i="3"/>
  <c r="H13" i="2" s="1"/>
  <c r="BC58" i="3"/>
  <c r="G13" i="2" s="1"/>
  <c r="BB85" i="3"/>
  <c r="F15" i="2" s="1"/>
  <c r="BD85" i="3"/>
  <c r="H15" i="2" s="1"/>
  <c r="BC85" i="3"/>
  <c r="G15" i="2" s="1"/>
  <c r="BB100" i="3"/>
  <c r="F17" i="2" s="1"/>
  <c r="BD100" i="3"/>
  <c r="H17" i="2" s="1"/>
  <c r="BC100" i="3"/>
  <c r="G17" i="2" s="1"/>
  <c r="BE127" i="3"/>
  <c r="I19" i="2" s="1"/>
  <c r="BD177" i="3"/>
  <c r="H28" i="2" s="1"/>
  <c r="BC177" i="3"/>
  <c r="G28" i="2" s="1"/>
  <c r="BE181" i="3"/>
  <c r="I29" i="2" s="1"/>
  <c r="BA181" i="3"/>
  <c r="E29" i="2" s="1"/>
  <c r="BE193" i="3"/>
  <c r="I30" i="2" s="1"/>
  <c r="BA193" i="3"/>
  <c r="E30" i="2" s="1"/>
  <c r="BE213" i="3"/>
  <c r="I31" i="2" s="1"/>
  <c r="BA213" i="3"/>
  <c r="E31" i="2" s="1"/>
  <c r="BE221" i="3"/>
  <c r="I32" i="2" s="1"/>
  <c r="BA221" i="3"/>
  <c r="E32" i="2" s="1"/>
  <c r="BE228" i="3"/>
  <c r="I33" i="2" s="1"/>
  <c r="BA228" i="3"/>
  <c r="E33" i="2" s="1"/>
  <c r="BC245" i="3"/>
  <c r="G35" i="2" s="1"/>
  <c r="BA249" i="3"/>
  <c r="E36" i="2" s="1"/>
  <c r="BA253" i="3"/>
  <c r="E37" i="2" s="1"/>
  <c r="BB265" i="3"/>
  <c r="F39" i="2" s="1"/>
  <c r="BE265" i="3"/>
  <c r="I39" i="2" s="1"/>
  <c r="G41"/>
  <c r="C18" i="1" s="1"/>
  <c r="I41" i="2"/>
  <c r="C21" i="1" s="1"/>
  <c r="BA34" i="3"/>
  <c r="E10" i="2" s="1"/>
  <c r="G10" i="3"/>
  <c r="G14"/>
  <c r="G24"/>
  <c r="G34"/>
  <c r="G42"/>
  <c r="BB48"/>
  <c r="F12" i="2" s="1"/>
  <c r="BD48" i="3"/>
  <c r="H12" i="2" s="1"/>
  <c r="BA58" i="3"/>
  <c r="E13" i="2" s="1"/>
  <c r="BB66" i="3"/>
  <c r="F14" i="2" s="1"/>
  <c r="BD66" i="3"/>
  <c r="H14" i="2" s="1"/>
  <c r="BA85" i="3"/>
  <c r="E15" i="2" s="1"/>
  <c r="BA94" i="3"/>
  <c r="E16" i="2" s="1"/>
  <c r="BA100" i="3"/>
  <c r="E17" i="2" s="1"/>
  <c r="BB127" i="3"/>
  <c r="F19" i="2" s="1"/>
  <c r="BD127" i="3"/>
  <c r="H19" i="2" s="1"/>
  <c r="BA137" i="3"/>
  <c r="E21" i="2" s="1"/>
  <c r="BD143" i="3"/>
  <c r="H22" i="2" s="1"/>
  <c r="BD147" i="3"/>
  <c r="H23" i="2" s="1"/>
  <c r="BD153" i="3"/>
  <c r="H24" i="2" s="1"/>
  <c r="BB177" i="3"/>
  <c r="F28" i="2" s="1"/>
  <c r="BD181" i="3"/>
  <c r="H29" i="2" s="1"/>
  <c r="BD193" i="3"/>
  <c r="H30" i="2" s="1"/>
  <c r="BD213" i="3"/>
  <c r="H31" i="2" s="1"/>
  <c r="BD221" i="3"/>
  <c r="H32" i="2" s="1"/>
  <c r="BD228" i="3"/>
  <c r="H33" i="2" s="1"/>
  <c r="BB238" i="3"/>
  <c r="F34" i="2" s="1"/>
  <c r="BB245" i="3"/>
  <c r="F35" i="2" s="1"/>
  <c r="BD249" i="3"/>
  <c r="H36" i="2" s="1"/>
  <c r="BD253" i="3"/>
  <c r="H37" i="2" s="1"/>
  <c r="G261" i="3"/>
  <c r="G265"/>
  <c r="BA42"/>
  <c r="E11" i="2" s="1"/>
  <c r="BA44" i="3"/>
  <c r="BA48" s="1"/>
  <c r="E12" i="2" s="1"/>
  <c r="G48" i="3"/>
  <c r="BA66"/>
  <c r="E14" i="2" s="1"/>
  <c r="BA127" i="3"/>
  <c r="E19" i="2" s="1"/>
  <c r="BB143" i="3"/>
  <c r="F22" i="2" s="1"/>
  <c r="BB147" i="3"/>
  <c r="F23" i="2" s="1"/>
  <c r="BB153" i="3"/>
  <c r="F24" i="2" s="1"/>
  <c r="BB181" i="3"/>
  <c r="F29" i="2" s="1"/>
  <c r="BB193" i="3"/>
  <c r="F30" i="2" s="1"/>
  <c r="BB213" i="3"/>
  <c r="F31" i="2" s="1"/>
  <c r="BB221" i="3"/>
  <c r="F32" i="2" s="1"/>
  <c r="BB228" i="3"/>
  <c r="F33" i="2" s="1"/>
  <c r="BB249" i="3"/>
  <c r="F36" i="2" s="1"/>
  <c r="BB253" i="3"/>
  <c r="F37" i="2" s="1"/>
  <c r="BB261" i="3"/>
  <c r="F38" i="2" s="1"/>
  <c r="BD265" i="3"/>
  <c r="H39" i="2" s="1"/>
  <c r="H41" s="1"/>
  <c r="C17" i="1" s="1"/>
  <c r="G58" i="3"/>
  <c r="G66"/>
  <c r="G85"/>
  <c r="G94"/>
  <c r="G100"/>
  <c r="G103"/>
  <c r="G127"/>
  <c r="G130"/>
  <c r="G137"/>
  <c r="G143"/>
  <c r="G147"/>
  <c r="G153"/>
  <c r="G156"/>
  <c r="G159"/>
  <c r="G162"/>
  <c r="G177"/>
  <c r="G181"/>
  <c r="G193"/>
  <c r="G213"/>
  <c r="G221"/>
  <c r="G228"/>
  <c r="G238"/>
  <c r="G245"/>
  <c r="G249"/>
  <c r="G253"/>
  <c r="E41" i="2" l="1"/>
  <c r="G52" s="1"/>
  <c r="I52" s="1"/>
  <c r="G21" i="1" s="1"/>
  <c r="F41" i="2"/>
  <c r="C16" i="1" s="1"/>
  <c r="G53" i="2"/>
  <c r="I53" s="1"/>
  <c r="G49"/>
  <c r="I49" s="1"/>
  <c r="G18" i="1" s="1"/>
  <c r="C15"/>
  <c r="C19" s="1"/>
  <c r="C22" s="1"/>
  <c r="G47" i="2" l="1"/>
  <c r="I47" s="1"/>
  <c r="G16" i="1" s="1"/>
  <c r="G51" i="2"/>
  <c r="I51" s="1"/>
  <c r="G20" i="1" s="1"/>
  <c r="G46" i="2"/>
  <c r="I46" s="1"/>
  <c r="G15" i="1" s="1"/>
  <c r="G48" i="2"/>
  <c r="I48" s="1"/>
  <c r="G17" i="1" s="1"/>
  <c r="G50" i="2"/>
  <c r="I50" s="1"/>
  <c r="G19" i="1" s="1"/>
  <c r="H54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<sst xmlns="http://schemas.openxmlformats.org/spreadsheetml/2006/main" count="845" uniqueCount="565">
  <si>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</si>
  <si>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</si>
  <si>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</si>
  <si>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</si>
  <si>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</si>
  <si>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</si>
  <si>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</si>
  <si>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</si>
  <si>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</si>
  <si>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</si>
  <si>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</si>
  <si>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</si>
  <si>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</si>
  <si>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</si>
  <si>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</si>
  <si>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</si>
  <si>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</si>
  <si>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</si>
  <si>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</si>
  <si>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</si>
  <si>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</si>
  <si>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</si>
  <si>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</si>
  <si>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</si>
  <si>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</si>
  <si>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</si>
  <si>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</si>
  <si>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</si>
  <si>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</si>
  <si>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</si>
  <si>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</si>
  <si>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</si>
  <si>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</si>
  <si>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</si>
  <si>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</si>
  <si>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</si>
  <si>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</si>
  <si>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</si>
  <si>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</si>
  <si>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</si>
  <si>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</si>
  <si>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</si>
  <si>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</si>
  <si>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</si>
  <si>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</si>
  <si>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</si>
  <si>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</si>
  <si>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</si>
  <si>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</si>
  <si>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</si>
  <si>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</si>
  <si>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</si>
  <si>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</si>
  <si>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</si>
  <si>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</si>
  <si>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</si>
  <si>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</si>
  <si>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</si>
  <si>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</si>
  <si>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</si>
  <si>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</si>
  <si>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</si>
  <si>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</si>
  <si>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</si>
  <si>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</si>
  <si>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</si>
  <si>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</si>
  <si>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</si>
  <si>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</si>
  <si>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</si>
  <si>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</si>
  <si>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</si>
  <si>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</si>
  <si>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</si>
  <si>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</si>
  <si>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</si>
  <si>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</si>
  <si>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</si>
  <si>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NA90160010</t>
  </si>
  <si>
    <t>Přestavba bývalého pohostinství v obci Bílov</t>
  </si>
  <si>
    <t>01</t>
  </si>
  <si>
    <t>02</t>
  </si>
  <si>
    <t>113111310R00</t>
  </si>
  <si>
    <t xml:space="preserve">Rozebrání dlažeb ručně z dlaždic do písku na sucho </t>
  </si>
  <si>
    <t>m2</t>
  </si>
  <si>
    <t>139711101RT4</t>
  </si>
  <si>
    <t>Vykopávka v uzavřených prostorách v hor.1-4 hornina 4</t>
  </si>
  <si>
    <t>m3</t>
  </si>
  <si>
    <t>2</t>
  </si>
  <si>
    <t>Základy a zvláštní zakládání</t>
  </si>
  <si>
    <t>212752112R00</t>
  </si>
  <si>
    <t>Trativody z drenážních trubek, lože, DN 100 mm obalené do geotextilie</t>
  </si>
  <si>
    <t>m</t>
  </si>
  <si>
    <t>274321321R00</t>
  </si>
  <si>
    <t xml:space="preserve">Železobeton základových pasů C 20/25 </t>
  </si>
  <si>
    <t>3</t>
  </si>
  <si>
    <t>Svislé a kompletní konstrukce</t>
  </si>
  <si>
    <t>311231116RT3</t>
  </si>
  <si>
    <t>Zdivo nosné cihelné z CP 29 P15 na MC 10 tloušťka zdiva 45 cm</t>
  </si>
  <si>
    <t>311238115R00</t>
  </si>
  <si>
    <t xml:space="preserve">Zdivo POROTHERM 30 P+D P10 na MVC 5, tl. 300 mm </t>
  </si>
  <si>
    <t>311238142R00</t>
  </si>
  <si>
    <t xml:space="preserve">Zdivo POROTHERM 17,5 Profi P10, tl. 175 mm </t>
  </si>
  <si>
    <t>317941121RT3</t>
  </si>
  <si>
    <t>Osazení ocelových válcovaných nosníků do č.12 včetně dodávky profilu I č.12</t>
  </si>
  <si>
    <t>t</t>
  </si>
  <si>
    <t>317941123RU2</t>
  </si>
  <si>
    <t>Osazení ocelových válcovaných nosníků  č.14-22 včetně dodávky profilu U č.14 - T3</t>
  </si>
  <si>
    <t>342012224RT1</t>
  </si>
  <si>
    <t>Příčka SDK tl.100mm,ocel.kce,1x oplášť.,RFI 12,5mm izolace tloušťky 80 mm</t>
  </si>
  <si>
    <t>342016424R00</t>
  </si>
  <si>
    <t xml:space="preserve">Příčka SDK tl.155mm,2x ocel.kce,2xoplášť.,RFI 12,5 </t>
  </si>
  <si>
    <t>342255024RT1</t>
  </si>
  <si>
    <t>Příčky z desek Ytong tl. 10 cm desky P 2 - 500, 599 x 249 x 100 mm</t>
  </si>
  <si>
    <t>4</t>
  </si>
  <si>
    <t>Vodorovné konstrukce</t>
  </si>
  <si>
    <t>4-R01</t>
  </si>
  <si>
    <t xml:space="preserve">Zpětné použití násypu do stropu </t>
  </si>
  <si>
    <t>417388124R00</t>
  </si>
  <si>
    <t>Věnec vnitřní 500x250mm podbetonávka vaznice</t>
  </si>
  <si>
    <t>kus</t>
  </si>
  <si>
    <t>430321414R00</t>
  </si>
  <si>
    <t xml:space="preserve">Schodišťové konstrukce, železobeton C 25/30 </t>
  </si>
  <si>
    <t>430361821R00</t>
  </si>
  <si>
    <t xml:space="preserve">Výztuž schodišťových konstrukcí z ocelí 10505 </t>
  </si>
  <si>
    <t>433121121R00</t>
  </si>
  <si>
    <t xml:space="preserve">Vyspravení schodnic a podest lepidlem </t>
  </si>
  <si>
    <t>433351131R00</t>
  </si>
  <si>
    <t xml:space="preserve">Bednění schodnic přímočarých - zřízení </t>
  </si>
  <si>
    <t>433351132R00</t>
  </si>
  <si>
    <t xml:space="preserve">Bednění schodnic přímočarých - odstranění </t>
  </si>
  <si>
    <t>447113121RT2</t>
  </si>
  <si>
    <t>Podkroví SDK,OK CD,záv.krokv.izolace,1xRBI tl.12,5 minerální izolace tl. 130 + 60 mm</t>
  </si>
  <si>
    <t>5</t>
  </si>
  <si>
    <t>Komunikace</t>
  </si>
  <si>
    <t>564211111R00</t>
  </si>
  <si>
    <t xml:space="preserve">Podklad ze štěrkopísku po zhutnění tloušťky 4 cm </t>
  </si>
  <si>
    <t>564811112R00</t>
  </si>
  <si>
    <t xml:space="preserve">Podklad z kameniva tl. 5cm frakce 4-8mm </t>
  </si>
  <si>
    <t>564962111R00</t>
  </si>
  <si>
    <t>Podklad z mechanicky zpevněného kameniva tl. 20 cm frakce 16-32mm</t>
  </si>
  <si>
    <t>596211111R00</t>
  </si>
  <si>
    <t xml:space="preserve">Kladení zámkové dlažby tl 60 skup A &lt;100m2 </t>
  </si>
  <si>
    <t>965082933RT2</t>
  </si>
  <si>
    <t>Odstranění násypu tl. do 20 cm, plocha nad 2 m2 tl.násypu  15 - 20 cm, plocha nad 2 m2</t>
  </si>
  <si>
    <t>59245020</t>
  </si>
  <si>
    <t>Dlažba zámková H-PROFIL 20x16,5x6 cm přírodní</t>
  </si>
  <si>
    <t>61</t>
  </si>
  <si>
    <t>Upravy povrchů vnitřní</t>
  </si>
  <si>
    <t>601011261RT3</t>
  </si>
  <si>
    <t>Omítka stropů sádrová hlazená tloušťka vrstvy 15 mm</t>
  </si>
  <si>
    <t>611135101U00</t>
  </si>
  <si>
    <t xml:space="preserve">Hrubá výplň rýh ve stěnách </t>
  </si>
  <si>
    <t>612475211RT3</t>
  </si>
  <si>
    <t>Omítka vnitřních stěn sádrová tloušťka vrstvy 15 mm</t>
  </si>
  <si>
    <t>612481211RT8</t>
  </si>
  <si>
    <t>Montáž výztužné sítě (perlinky) do stěrky-stěny strop</t>
  </si>
  <si>
    <t>62</t>
  </si>
  <si>
    <t>Úpravy povrchů vnější</t>
  </si>
  <si>
    <t>602019189RT3</t>
  </si>
  <si>
    <t xml:space="preserve">Omítka stěn tenkovrstvá mozaiková </t>
  </si>
  <si>
    <t>62-R01</t>
  </si>
  <si>
    <t xml:space="preserve">Dodávka a montáž dřevěný obklad, včetně roštu </t>
  </si>
  <si>
    <t>622311522R00</t>
  </si>
  <si>
    <t xml:space="preserve">Zateplovací systém sokl, XPS tl. 100 mm </t>
  </si>
  <si>
    <t>622323850RV1</t>
  </si>
  <si>
    <t>KZS obklad minerální vlnou tl. 140mm izolant lepen a kotven dle I2</t>
  </si>
  <si>
    <t>622406111U00</t>
  </si>
  <si>
    <t>Zateplení vnějšího ostění stěn včetně profilů</t>
  </si>
  <si>
    <t>622721224U00</t>
  </si>
  <si>
    <t>KZS obklad EPS 70F 14cm+hmoždinky včetně všech profilů skladba I1</t>
  </si>
  <si>
    <t>624406111U00</t>
  </si>
  <si>
    <t xml:space="preserve">Zateplení atiky XPS tl. 10cm </t>
  </si>
  <si>
    <t>624406112U00</t>
  </si>
  <si>
    <t>Zateplení vnějších parapetů extrudovaným polyst. tl. do 4cm, případně izolační maltou</t>
  </si>
  <si>
    <t>63</t>
  </si>
  <si>
    <t>Podlahy a podlahové konstrukce</t>
  </si>
  <si>
    <t>63-R01</t>
  </si>
  <si>
    <t>Dodávka a montáž expandovaný polystyren 100Z tl. 80mm</t>
  </si>
  <si>
    <t>631311114U00</t>
  </si>
  <si>
    <t>Mazanina -8cm C16/20 podkladní</t>
  </si>
  <si>
    <t>631312621R00</t>
  </si>
  <si>
    <t xml:space="preserve">Mazanina betonová tl. 5 - 8 cm C 20/25 </t>
  </si>
  <si>
    <t>631362021R00</t>
  </si>
  <si>
    <t>Výztuž mazanin a podkladního betonu svařovanou Kari sítí z drátů 6x150x150</t>
  </si>
  <si>
    <t>631571004R00</t>
  </si>
  <si>
    <t xml:space="preserve">Násyp hutněný frakce 16 - 32, tř. I </t>
  </si>
  <si>
    <t>637121116U00</t>
  </si>
  <si>
    <t xml:space="preserve">Okapový chodník dlažba 50x50cm </t>
  </si>
  <si>
    <t>mb</t>
  </si>
  <si>
    <t>64</t>
  </si>
  <si>
    <t>Výplně otvorů</t>
  </si>
  <si>
    <t>64-D1</t>
  </si>
  <si>
    <t>D+M dveří, včetně zárubní a kování 900x1970 specifikace viz. výpis dveří D1</t>
  </si>
  <si>
    <t>64-D2</t>
  </si>
  <si>
    <t>D+M dveří, včetně zárubní a kování 700x1970 specifikace viz. výpis dveří D2</t>
  </si>
  <si>
    <t>64-D3</t>
  </si>
  <si>
    <t>D+M dveří, včetně zárubní a kování 700x1970 specifikace viz. výpis dveří D3</t>
  </si>
  <si>
    <t>64-D4</t>
  </si>
  <si>
    <t>D+M dveří, včetně zárubní a kování 800x1970 specifikace viz. výpis dveří D4</t>
  </si>
  <si>
    <t>64-D5</t>
  </si>
  <si>
    <t>D+M dveří, včetně zárubní a kování 800x1970 specifikace viz. výpis dveří D5</t>
  </si>
  <si>
    <t>64-D6</t>
  </si>
  <si>
    <t>D+M dveří, včetně zárubní a kování 600x1970 specifikace viz. výpis dveří D6</t>
  </si>
  <si>
    <t>64-D7</t>
  </si>
  <si>
    <t>D+M dveří, včetně zárubní a kování 700x1970 specifikace viz. výpis dveří D7</t>
  </si>
  <si>
    <t>64-D8</t>
  </si>
  <si>
    <t>D+M dveří, včetně zárubní a kování 700x1970 specifikace viz. výpis dveří D8</t>
  </si>
  <si>
    <t>64-D9</t>
  </si>
  <si>
    <t>D+M dveří, včetně zárubní a kování 800x1970 specifikace viz. výpis dveří D9</t>
  </si>
  <si>
    <t>64-R01</t>
  </si>
  <si>
    <t>Dodávka a montáž plastové okno 1000x580 - O1 specifikace viz. výpis oken</t>
  </si>
  <si>
    <t>64-R02</t>
  </si>
  <si>
    <t>Dodávka a montáž plastové okno 580x580 - O2 specifikace viz. výpis oken</t>
  </si>
  <si>
    <t>64-R03</t>
  </si>
  <si>
    <t>Dodávka a montáž plastové okno 1750x1280 - O3 specifikace viz. výpis oken</t>
  </si>
  <si>
    <t>64-R04</t>
  </si>
  <si>
    <t>Dodávka a montáž plastové okno 1170x1210 - O4 specifikace viz. výpis oken</t>
  </si>
  <si>
    <t>64-R05</t>
  </si>
  <si>
    <t>Dodávka a montáž plastové okno 750x600 - O5 specifikace viz. výpis oken</t>
  </si>
  <si>
    <t>766671024U00</t>
  </si>
  <si>
    <t xml:space="preserve">Montáž střešní okno tvar 78x118 cm </t>
  </si>
  <si>
    <t>553530046</t>
  </si>
  <si>
    <t>Lemování PREFA pro střešní okno VELUX M06 78x118</t>
  </si>
  <si>
    <t>61140392</t>
  </si>
  <si>
    <t>Okno střešní GHL M06 3073 š.78 x v.118 cm Velux specifikace viz. výpis oken O6</t>
  </si>
  <si>
    <t>90</t>
  </si>
  <si>
    <t>Oploceni</t>
  </si>
  <si>
    <t>273351215R00</t>
  </si>
  <si>
    <t>Bednění stěn základových desek - zřízení pohledová část zídky</t>
  </si>
  <si>
    <t>273351216R00</t>
  </si>
  <si>
    <t xml:space="preserve">Bednění stěn základových desek - odstranění </t>
  </si>
  <si>
    <t>273352111R00</t>
  </si>
  <si>
    <t>Bednění stěn základových desek zabudované základ zídky</t>
  </si>
  <si>
    <t>274323411RT3</t>
  </si>
  <si>
    <t>Železobeton základ. pasů a zídky C25/30 XF1 Dmax 16mm S4</t>
  </si>
  <si>
    <t>274361921RT4</t>
  </si>
  <si>
    <t>Výztuž základ.h pasů  a zídky ze svařovaných sítí průměr drátu  6,0, oka 100/100 mm</t>
  </si>
  <si>
    <t>90-R01</t>
  </si>
  <si>
    <t>900100002RA0</t>
  </si>
  <si>
    <t>Oplocení z poplastovaného pletiva, ocelové sloupky výšky do 2m</t>
  </si>
  <si>
    <t>100 m</t>
  </si>
  <si>
    <t>94</t>
  </si>
  <si>
    <t>Lešení a stavební výtahy</t>
  </si>
  <si>
    <t>941941031R00</t>
  </si>
  <si>
    <t xml:space="preserve">Montáž lešení leh.řad.s podlahami,š.do 1 m, H 10 m </t>
  </si>
  <si>
    <t>941941191R00</t>
  </si>
  <si>
    <t xml:space="preserve">Příplatek za každý měsíc použití lešení k pol.1031 </t>
  </si>
  <si>
    <t>941941831R00</t>
  </si>
  <si>
    <t xml:space="preserve">Demontáž lešení leh.řad.s podlahami,š.1 m, H 10 m </t>
  </si>
  <si>
    <t>941955001R00</t>
  </si>
  <si>
    <t xml:space="preserve">Lešení lehké pomocné, výška podlahy do 1,2 m </t>
  </si>
  <si>
    <t>95</t>
  </si>
  <si>
    <t>Dokončovací konstrukce na pozemních stavbách</t>
  </si>
  <si>
    <t>952901111VM</t>
  </si>
  <si>
    <t>Vyčištění budov o výšce podlaží do 4 m hrubé</t>
  </si>
  <si>
    <t>96</t>
  </si>
  <si>
    <t>Bourání konstrukcí</t>
  </si>
  <si>
    <t>962031132R00</t>
  </si>
  <si>
    <t xml:space="preserve">Bourání příček cihelných tl. 10 cm </t>
  </si>
  <si>
    <t>962032241R00</t>
  </si>
  <si>
    <t xml:space="preserve">Bourání zdiva z cihel pálených na MC </t>
  </si>
  <si>
    <t>962032641R00</t>
  </si>
  <si>
    <t xml:space="preserve">Bourání zdiva komínového z cihel na MC </t>
  </si>
  <si>
    <t>962065511R00</t>
  </si>
  <si>
    <t xml:space="preserve">Bourání dřevěných podlah z prken ze dřeva měkkého </t>
  </si>
  <si>
    <t>963013530R00</t>
  </si>
  <si>
    <t xml:space="preserve">Bourání stropů dřevěných </t>
  </si>
  <si>
    <t>963051213R00</t>
  </si>
  <si>
    <t xml:space="preserve">Bourání ŽB stropů žebrových s viditelnými trámy </t>
  </si>
  <si>
    <t>963053936R00</t>
  </si>
  <si>
    <t xml:space="preserve">Bourání schodišťových stupňů </t>
  </si>
  <si>
    <t>965043341RT1</t>
  </si>
  <si>
    <t>Bourání podkladů bet., potěr tl. 10 cm, nad 4 m2 ručně mazanina tl. 5 - 8 cm s potěrem</t>
  </si>
  <si>
    <t>965081713R00</t>
  </si>
  <si>
    <t xml:space="preserve">Bourání dlaždic keramických tl. 1 cm, nad 1 m2 </t>
  </si>
  <si>
    <t>965082923R00</t>
  </si>
  <si>
    <t xml:space="preserve">Odstranění násypu tl. do 10 cm, plocha nad 2 m2 </t>
  </si>
  <si>
    <t>966068001R00</t>
  </si>
  <si>
    <t xml:space="preserve">Demontáž dřevěného obložení </t>
  </si>
  <si>
    <t>968061113R00</t>
  </si>
  <si>
    <t xml:space="preserve">Vyvěšení dřevěných okenních křídel pl. nad 1,5 m2 </t>
  </si>
  <si>
    <t>968061125R00</t>
  </si>
  <si>
    <t xml:space="preserve">Vyvěšení dřevěných dveřních křídel pl. do 2 m2 </t>
  </si>
  <si>
    <t>968062356R00</t>
  </si>
  <si>
    <t>Vybourání dřevěných rámů oken dvojitých pl. 4 m2 včetně parapetů</t>
  </si>
  <si>
    <t>968062455R00</t>
  </si>
  <si>
    <t xml:space="preserve">Vybourání dřevěných dveřních zárubní pl. do 2 m2 </t>
  </si>
  <si>
    <t>968072455R00</t>
  </si>
  <si>
    <t xml:space="preserve">Vybourání kovových dveřních zárubní pl do 2 m2 </t>
  </si>
  <si>
    <t>971028561R00</t>
  </si>
  <si>
    <t xml:space="preserve">Vybourání otvorů zeď smíš. pl. 1 m2, tl. 60 cm </t>
  </si>
  <si>
    <t>973031336R00</t>
  </si>
  <si>
    <t>Vysekání kapes zeď cih. MVC pl. 0,16 m2, hl. 45 cm pro uložení překlad</t>
  </si>
  <si>
    <t>978013191R00</t>
  </si>
  <si>
    <t>Otlučení omítek vnitřních stěn  a stropů v rozsahu do 80 %</t>
  </si>
  <si>
    <t>978059531R00</t>
  </si>
  <si>
    <t xml:space="preserve">Odsekání vnitřních obkladů včetně soklů </t>
  </si>
  <si>
    <t>76681284-DK</t>
  </si>
  <si>
    <t>Demontáž kuchyňských linek dřevěných nebo kovových vč. spotřebičů</t>
  </si>
  <si>
    <t>976072221-D0</t>
  </si>
  <si>
    <t>Vybourání kovových ventilačních mřížek pl do 0,3 m2 ze zdiva cihelného</t>
  </si>
  <si>
    <t>99</t>
  </si>
  <si>
    <t>Staveništní přesun hmot</t>
  </si>
  <si>
    <t>998011002R00</t>
  </si>
  <si>
    <t xml:space="preserve">Přesun hmot pro budovy zděné výšky do 12 m </t>
  </si>
  <si>
    <t>VRN3</t>
  </si>
  <si>
    <t>Přípravné a pomocné práce</t>
  </si>
  <si>
    <t>032103000</t>
  </si>
  <si>
    <t xml:space="preserve">Náklady na stavební buňky </t>
  </si>
  <si>
    <t>den</t>
  </si>
  <si>
    <t>032603000</t>
  </si>
  <si>
    <t xml:space="preserve">Ostatní náklady - pronájem mobilního wc </t>
  </si>
  <si>
    <t>032903000</t>
  </si>
  <si>
    <t xml:space="preserve">Náklady na provoz a údržbu vybavení staveniště </t>
  </si>
  <si>
    <t>034203000</t>
  </si>
  <si>
    <t>soub</t>
  </si>
  <si>
    <t>039103000</t>
  </si>
  <si>
    <t>711</t>
  </si>
  <si>
    <t>Izolace proti vodě</t>
  </si>
  <si>
    <t>711111002RZ1</t>
  </si>
  <si>
    <t>Izolace proti vlhk.vodor. nátěr asf.lak za studena 1x nátěr - včetně dodávky asfaltového laku ALN</t>
  </si>
  <si>
    <t>711141559RT1</t>
  </si>
  <si>
    <t>Izolace proti vlhk. vodorovná pásy přitavením 1 vrstva - materiál ve specifikaci</t>
  </si>
  <si>
    <t>62832134</t>
  </si>
  <si>
    <t>Pás asfaltovaný těžký Bitagit 40 mineral V 60 S 40</t>
  </si>
  <si>
    <t>998711202R00</t>
  </si>
  <si>
    <t xml:space="preserve">Přesun hmot pro izolace proti vodě, výšky do 12 m </t>
  </si>
  <si>
    <t>712</t>
  </si>
  <si>
    <t>Živičné krytiny</t>
  </si>
  <si>
    <t>712341559RV1</t>
  </si>
  <si>
    <t>998712102R00</t>
  </si>
  <si>
    <t xml:space="preserve">Přesun hmot pro povlakové krytiny, výšky do 12 m </t>
  </si>
  <si>
    <t>713</t>
  </si>
  <si>
    <t>Izolace tepelné</t>
  </si>
  <si>
    <t>622717216U00</t>
  </si>
  <si>
    <t>Zateplení stropu a schodiště tl. 6cm lepení, včetně kotvení a povrchové úpravy</t>
  </si>
  <si>
    <t>713141162R00</t>
  </si>
  <si>
    <t>Montáž izolace střech do 130 mm lepením nebo kotvením</t>
  </si>
  <si>
    <t>28375794</t>
  </si>
  <si>
    <t>Deska polystyren. POLYDEK EPS100 G200S40 tl.120 mm</t>
  </si>
  <si>
    <t>998713202R00</t>
  </si>
  <si>
    <t xml:space="preserve">Přesun hmot pro izolace tepelné, výšky do 12 m </t>
  </si>
  <si>
    <t>721</t>
  </si>
  <si>
    <t>Vnitřní kanalizace</t>
  </si>
  <si>
    <t>721-R01</t>
  </si>
  <si>
    <t>soubor</t>
  </si>
  <si>
    <t>722</t>
  </si>
  <si>
    <t>Vnitřní vodovod</t>
  </si>
  <si>
    <t>722-R01</t>
  </si>
  <si>
    <t>723</t>
  </si>
  <si>
    <t>Vnitřní plynovod</t>
  </si>
  <si>
    <t>723-R01</t>
  </si>
  <si>
    <t>725</t>
  </si>
  <si>
    <t>Zařizovací předměty</t>
  </si>
  <si>
    <t>725-R01</t>
  </si>
  <si>
    <t>Dodávka a montáž nádržky na zazdění (Geberit) včetně zapojení</t>
  </si>
  <si>
    <t>725-R02</t>
  </si>
  <si>
    <t>Zazdění splachovací nádrže včetně baterií, sifónu, atd.</t>
  </si>
  <si>
    <t>725-R03</t>
  </si>
  <si>
    <t xml:space="preserve">Dodávka a montáž splachovací tlačítko - chrom </t>
  </si>
  <si>
    <t>725-R05</t>
  </si>
  <si>
    <t>Dodávka a montáž sprchového koutu včetně baterie a vaničky</t>
  </si>
  <si>
    <t xml:space="preserve">Dodávka a montáž umyvadlové baterie </t>
  </si>
  <si>
    <t>725-R06</t>
  </si>
  <si>
    <t xml:space="preserve">Dodávka a montáž umyvadlo </t>
  </si>
  <si>
    <t>725014141R00</t>
  </si>
  <si>
    <t xml:space="preserve">Demontáž umyvadla včetně baterie </t>
  </si>
  <si>
    <t>725112144U00</t>
  </si>
  <si>
    <t xml:space="preserve">Demontáž kombi WC </t>
  </si>
  <si>
    <t>725119306R00</t>
  </si>
  <si>
    <t xml:space="preserve">Montáž WC závěsného </t>
  </si>
  <si>
    <t>725311121U00</t>
  </si>
  <si>
    <t xml:space="preserve">Demontáž pisoárů </t>
  </si>
  <si>
    <t>725860213R00</t>
  </si>
  <si>
    <t xml:space="preserve">Sifon umyvadlový HL132, D 32, 40 mm </t>
  </si>
  <si>
    <t>64240053</t>
  </si>
  <si>
    <t>Mísa klozet. závěsná OLYMP bílá hlub.splach.</t>
  </si>
  <si>
    <t>998725201R00</t>
  </si>
  <si>
    <t xml:space="preserve">Přesun hmot pro zařizovací předměty, výšky do 6 m </t>
  </si>
  <si>
    <t>730</t>
  </si>
  <si>
    <t>Ústřední vytápění</t>
  </si>
  <si>
    <t>730-R01</t>
  </si>
  <si>
    <t>730-R02</t>
  </si>
  <si>
    <t>762</t>
  </si>
  <si>
    <t>Konstrukce tesařské</t>
  </si>
  <si>
    <t>762-R01</t>
  </si>
  <si>
    <t xml:space="preserve">Seřezání části krokve </t>
  </si>
  <si>
    <t>762331912R00</t>
  </si>
  <si>
    <t xml:space="preserve">Vyřezání části střešní vazby do 120 cm2,do dl.5 m </t>
  </si>
  <si>
    <t>762332110RT3</t>
  </si>
  <si>
    <t>Montáž vázaných krovů pravidelných do 120 cm2 včetně dodávky řeziva, 60/130</t>
  </si>
  <si>
    <t>762342202RT4</t>
  </si>
  <si>
    <t>Montáž laťování střech, vzdálenost latí do 22 cm včetně dodávky řeziva, latě 4/6 cm</t>
  </si>
  <si>
    <t>762342204RT4</t>
  </si>
  <si>
    <t>Montáž laťování střech, svislé, vzdálenost 100 cm včetně dodávky řeziva, latě 4/6 cm</t>
  </si>
  <si>
    <t>762342812R00</t>
  </si>
  <si>
    <t xml:space="preserve">Demontáž laťování střech, rozteč latí do 50 cm </t>
  </si>
  <si>
    <t>762441111RT3</t>
  </si>
  <si>
    <t>Montáž obložení atiky,OSB desky,1vrst.,přibíjením včetně dodávky desky OSB ECO 3 N tl. 25 mm</t>
  </si>
  <si>
    <t>762511276U00</t>
  </si>
  <si>
    <t xml:space="preserve">Podlaha OSB brus 22 P+D šroub </t>
  </si>
  <si>
    <t>60725017</t>
  </si>
  <si>
    <t>Deska dřevoštěpková OSB 3 N tl. 25 mm</t>
  </si>
  <si>
    <t>998762202R00</t>
  </si>
  <si>
    <t xml:space="preserve">Přesun hmot pro tesařské konstrukce, výšky do 12 m </t>
  </si>
  <si>
    <t>764</t>
  </si>
  <si>
    <t>Konstrukce klempířské</t>
  </si>
  <si>
    <t>764-R01</t>
  </si>
  <si>
    <t>Dodávka a montáž vnějších parapetů R.Š. 350 viz. specifikace K1, K2</t>
  </si>
  <si>
    <t>764-R02</t>
  </si>
  <si>
    <t>Dodávka a montáž vnějších parapetů R.Š. 352 viz. specifikace K3, K4, K5</t>
  </si>
  <si>
    <t>764-R03</t>
  </si>
  <si>
    <t>Oplechování sávající plynové skříně 350x300x1200 viz. specifikace K6</t>
  </si>
  <si>
    <t>764171256U00</t>
  </si>
  <si>
    <t xml:space="preserve">Hřeben falcované krytiny </t>
  </si>
  <si>
    <t>764171434U00</t>
  </si>
  <si>
    <t xml:space="preserve">Lindab tabule závětrná lišta rš 500 </t>
  </si>
  <si>
    <t>764221742R00</t>
  </si>
  <si>
    <t>Oplechování přechodu fasády RŠ 420, tl. 6mm, viz. specifikace K13</t>
  </si>
  <si>
    <t>764232493R00</t>
  </si>
  <si>
    <t xml:space="preserve">Oplechování ukončení střechy viz. specifikace K9 </t>
  </si>
  <si>
    <t>764352811R00</t>
  </si>
  <si>
    <t xml:space="preserve">Demontáž žlabů půlkruh. rovných, rš 330 mm, do 45° </t>
  </si>
  <si>
    <t>764430340R00</t>
  </si>
  <si>
    <t>Oplechování atiky RŠ 500mm viz. specifikace K10</t>
  </si>
  <si>
    <t>764430850R00</t>
  </si>
  <si>
    <t xml:space="preserve">Demontáž oplechování zdí,rš 600 mm </t>
  </si>
  <si>
    <t>764454802R00</t>
  </si>
  <si>
    <t xml:space="preserve">Demontáž odpadních trub kruhových,D 120 mm </t>
  </si>
  <si>
    <t>764761122U00</t>
  </si>
  <si>
    <t>Lindab žlab podokap R 150+hák KFL viz. specifikace K8</t>
  </si>
  <si>
    <t>764771101R00</t>
  </si>
  <si>
    <t>D+M Falcované krytina prvků tl. 0,6mm, včetně doplňku a sněhových zábran, viz. specifikace K12</t>
  </si>
  <si>
    <t>764904206RT3</t>
  </si>
  <si>
    <t>Okapový plech RŠ 300 mm, povrchová úprava, viz. specifikace K11</t>
  </si>
  <si>
    <t>764908110RT2</t>
  </si>
  <si>
    <t>Lindab odpadní trouby kruhové SROR, D 120 mm v ostatních barvách viz. specifikace K7</t>
  </si>
  <si>
    <t>765901131R00</t>
  </si>
  <si>
    <t xml:space="preserve">Fólie podstřešní paropropustná Tyvek Solid </t>
  </si>
  <si>
    <t>767392802R00</t>
  </si>
  <si>
    <t xml:space="preserve">Demontáž krytin střech z plechů, </t>
  </si>
  <si>
    <t>998764202R00</t>
  </si>
  <si>
    <t xml:space="preserve">Přesun hmot pro klempířské konstr., výšky do 12 m </t>
  </si>
  <si>
    <t>767</t>
  </si>
  <si>
    <t>Konstrukce zámečnické</t>
  </si>
  <si>
    <t>767-R01</t>
  </si>
  <si>
    <t xml:space="preserve">Dodávka a montáž zábradlí, viz. specifikace Z1 </t>
  </si>
  <si>
    <t>767-R02</t>
  </si>
  <si>
    <t>Dodávka a montáž stříšky nad vstupem 450x1400mm viz. specifikace Z2</t>
  </si>
  <si>
    <t>767-R03</t>
  </si>
  <si>
    <t>Doplnění stávajících stropních trámu o oboustranné příložky tl. 8mm výšky 120mm</t>
  </si>
  <si>
    <t>767-R04</t>
  </si>
  <si>
    <t>hod</t>
  </si>
  <si>
    <t>767585101R00</t>
  </si>
  <si>
    <t>Montáž pomocných konstrukcí-svařováním T3 do krabice</t>
  </si>
  <si>
    <t>998767202R00</t>
  </si>
  <si>
    <t xml:space="preserve">Přesun hmot pro zámečnické konstr., výšky do 12 m </t>
  </si>
  <si>
    <t>771</t>
  </si>
  <si>
    <t>Podlahy z dlaždic a obklady</t>
  </si>
  <si>
    <t>597612971</t>
  </si>
  <si>
    <t>Dlaždice keramické (cena minimálně 350 Kč/m2) dle výběru investora</t>
  </si>
  <si>
    <t>771-R01</t>
  </si>
  <si>
    <t xml:space="preserve">Vyrovnání podlahy (nivelační hmota) </t>
  </si>
  <si>
    <t>771574131</t>
  </si>
  <si>
    <t>Montáž podlah keramických režných protiskluzných lepených flexibilním lepidlem</t>
  </si>
  <si>
    <t>771579196</t>
  </si>
  <si>
    <t xml:space="preserve">Příplatek k montáž podlah keramických za spárování </t>
  </si>
  <si>
    <t>998771201R00</t>
  </si>
  <si>
    <t xml:space="preserve">Přesun hmot pro podlahy z dlaždic, výšky do 6 m </t>
  </si>
  <si>
    <t>775</t>
  </si>
  <si>
    <t>Podlahy vlysové a parketové</t>
  </si>
  <si>
    <t>611521280</t>
  </si>
  <si>
    <t xml:space="preserve">Podlaha laminátová tl.8mm upřesní investor </t>
  </si>
  <si>
    <t>611553500</t>
  </si>
  <si>
    <t xml:space="preserve">Podložka (Mirelon) pěnová 2 mm </t>
  </si>
  <si>
    <t>614181010</t>
  </si>
  <si>
    <t xml:space="preserve">Lišta laminátová </t>
  </si>
  <si>
    <t>775-R01</t>
  </si>
  <si>
    <t xml:space="preserve">Obložení vnitřního schodiště </t>
  </si>
  <si>
    <t>775413120U00</t>
  </si>
  <si>
    <t>Montáž podlahové lišty ze dřeva tvrdého nebo měkkého připevněné vruty s přetmelením</t>
  </si>
  <si>
    <t>775541114R00</t>
  </si>
  <si>
    <t>Montáž podlah plovoucích z lamel dýhovaných a laminovaných lepených v drážce š dílce do 190 mm</t>
  </si>
  <si>
    <t>775591191U00</t>
  </si>
  <si>
    <t>Montáž podložky vyrovnávací a tlumící pro plovoucí podlahy</t>
  </si>
  <si>
    <t>998775201R00</t>
  </si>
  <si>
    <t xml:space="preserve">Přesun hmot pro podlahy vlysové, výšky do 6 m </t>
  </si>
  <si>
    <t>781</t>
  </si>
  <si>
    <t>Obklady keramické</t>
  </si>
  <si>
    <t>781419706R00</t>
  </si>
  <si>
    <t xml:space="preserve">Příplatek za spárovací hmotu - plošně </t>
  </si>
  <si>
    <t>781474115R00</t>
  </si>
  <si>
    <t>Montáž obkladů keramických režných flexibilní lepidlo - včetně dodávky lepidla</t>
  </si>
  <si>
    <t>781494511U00</t>
  </si>
  <si>
    <t>Plastový profil ukončovací flexibilní lepidlo včetně montáže</t>
  </si>
  <si>
    <t>597002</t>
  </si>
  <si>
    <t>Obklady keramické (cena minimálně 350 Kč/m2) le výběru investora</t>
  </si>
  <si>
    <t>998781202R00</t>
  </si>
  <si>
    <t xml:space="preserve">Přesun hmot pro obklady keramické, výšky do 12 m </t>
  </si>
  <si>
    <t>783</t>
  </si>
  <si>
    <t>Nátěry</t>
  </si>
  <si>
    <t>783-R01</t>
  </si>
  <si>
    <t xml:space="preserve">Očištění všch dřevěných konstrukcí střechy </t>
  </si>
  <si>
    <t>783782205R00</t>
  </si>
  <si>
    <t xml:space="preserve">Nátěr tesařských konstrukcí Bochemitem QB 2x </t>
  </si>
  <si>
    <t>784</t>
  </si>
  <si>
    <t>Malby</t>
  </si>
  <si>
    <t>784195322R00</t>
  </si>
  <si>
    <t xml:space="preserve">Malba tekutá Primalex Fortisimo, barva, 2 x </t>
  </si>
  <si>
    <t>784402803R00</t>
  </si>
  <si>
    <t xml:space="preserve">Odstranění malby oškrábáním v místnosti H do 8 m </t>
  </si>
  <si>
    <t>799</t>
  </si>
  <si>
    <t>Ostatní</t>
  </si>
  <si>
    <t>799-P1</t>
  </si>
  <si>
    <t>D+M plastová krytka DN 125 mřížka vč. síťky proti hmyzu, viz. specifikace P1</t>
  </si>
  <si>
    <t>799-P2</t>
  </si>
  <si>
    <t>D+M plastová krytka DN 50 viz. specifikace P2</t>
  </si>
  <si>
    <t>799-P3</t>
  </si>
  <si>
    <t>D+M Anglický dvorek 800x700x400 dle specifikace P3</t>
  </si>
  <si>
    <t>799-P4</t>
  </si>
  <si>
    <t>D+M dřevěné schodišťové madlo délka 4700mm viz. specifikace P4</t>
  </si>
  <si>
    <t>799-P5</t>
  </si>
  <si>
    <t>D+M průlez na půdu 800x600 bez žebříku zateplený viz. specifikace P5</t>
  </si>
  <si>
    <t>799-R01</t>
  </si>
  <si>
    <t>Dodávka a montáž kuchňské linky včetně dřezu a baterie</t>
  </si>
  <si>
    <t>M21</t>
  </si>
  <si>
    <t>Elektromontáže</t>
  </si>
  <si>
    <t>M21-R01</t>
  </si>
  <si>
    <t>M21-R02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</si>
  <si>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</si>
  <si>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</si>
  <si>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</si>
  <si>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</si>
  <si>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</si>
  <si>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</si>
  <si>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</si>
  <si>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</si>
  <si>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</si>
  <si>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</si>
  <si>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</si>
  <si>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</si>
  <si>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979098191U00</t>
  </si>
  <si>
    <t xml:space="preserve">Skládkovné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</si>
  <si>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</si>
  <si>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</si>
  <si>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</si>
  <si>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</si>
  <si>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</si>
  <si>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</si>
  <si>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</si>
  <si>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</si>
  <si>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Příplatek za ztržení hrany zkosené hrany 20mm</t>
  </si>
  <si>
    <t>Oplocení staveniště , kompletní zabezpečení stavby, proti vniknutí nežádoucích osob</t>
  </si>
  <si>
    <t>Rozebrání, bourání a odvoz oplocení</t>
  </si>
  <si>
    <t>Povlaková krytina střech do 10°, NAIP přitavením 1 vrstva - včetně dodávky např. Elastek 40 special dekor</t>
  </si>
  <si>
    <t>Dodávka a montáž kotle včetně odkouření a napojení  specifikace viz. projektová dokumentace</t>
  </si>
  <si>
    <t xml:space="preserve">Zámečnické práce </t>
  </si>
  <si>
    <t>Dodávka montáž hromosvodu, včetně uzemnění , revize</t>
  </si>
  <si>
    <t>Dodávka a montáž kompletní elektroinstalace viz specifikace projektová dokumence, dle schématu - včetně provední dokumentace a výpisu dle skutečnosti</t>
  </si>
  <si>
    <t>Dodávka a montáž topení, včetně rozvodů viz projektová dokumentace, dle schématu - včetně provední dokumentace a výpisu dle skutečnostii</t>
  </si>
  <si>
    <t>Dodávka a montáž vnitřní vodovod komplet, včetně sekání drážek a úchytů, dle dokumentace a schématu - včetně provední dokumentace a výpisu dle skutečnosti</t>
  </si>
  <si>
    <t>Dodávka a montáž vnitřní kanalizace komplet včetně sekání drážek a úchytů, dle dokumentace a schématu - včetně provední dokumentace a výpisu dle skutečnosti</t>
  </si>
  <si>
    <t>Úprava plynoinstalace na 2 větvě dle dokumentace , dle schématu - včetně provední dle dokumentace a schématu - včetně provední dokumentace a výpisu dle skutečnosti</t>
  </si>
  <si>
    <t>Názvy materiálu jsou pouze informativní, můžou být nahrazeny materiálem jiné značky, ale stejných nebo lepších vlastností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</si>
</sst>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22" fillId="0" borderId="0" xfId="0" applyFont="1" applyAlignment="1">
      <alignment horizontal="left"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6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02</v>
      </c>
      <c r="D2" s="5" t="str">
        <f>Rekapitulace!G2</f>
        <v>Přestavba bývalého pohostinství v obci Bílov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80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04"/>
      <c r="D8" s="204"/>
      <c r="E8" s="205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>
      <c r="A10" s="29" t="s">
        <v>15</v>
      </c>
      <c r="B10" s="13"/>
      <c r="C10" s="204"/>
      <c r="D10" s="204"/>
      <c r="E10" s="204"/>
      <c r="F10" s="36"/>
      <c r="G10" s="37"/>
      <c r="H10" s="38"/>
    </row>
    <row r="11" spans="1:57" ht="13.5" customHeight="1">
      <c r="A11" s="29" t="s">
        <v>16</v>
      </c>
      <c r="B11" s="13"/>
      <c r="C11" s="204"/>
      <c r="D11" s="204"/>
      <c r="E11" s="204"/>
      <c r="F11" s="39" t="s">
        <v>17</v>
      </c>
      <c r="G11" s="40" t="s">
        <v>78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6"/>
      <c r="D12" s="206"/>
      <c r="E12" s="206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Rekapitulace!A46</f>
        <v>Ztížené výrobní podmínky</v>
      </c>
      <c r="E15" s="58"/>
      <c r="F15" s="59"/>
      <c r="G15" s="56">
        <f>Rekapitulace!I46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Rekapitulace!A47</f>
        <v>Oborová přirážka</v>
      </c>
      <c r="E16" s="60"/>
      <c r="F16" s="61"/>
      <c r="G16" s="56">
        <f>Rekapitulace!I47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Rekapitulace!A48</f>
        <v>Přesun stavebních kapacit</v>
      </c>
      <c r="E17" s="60"/>
      <c r="F17" s="61"/>
      <c r="G17" s="56">
        <f>Rekapitulace!I48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Rekapitulace!A49</f>
        <v>Mimostaveništní doprava</v>
      </c>
      <c r="E18" s="60"/>
      <c r="F18" s="61"/>
      <c r="G18" s="56">
        <f>Rekapitulace!I49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Rekapitulace!A50</f>
        <v>Zařízení staveniště</v>
      </c>
      <c r="E19" s="60"/>
      <c r="F19" s="61"/>
      <c r="G19" s="56">
        <f>Rekapitulace!I50</f>
        <v>0</v>
      </c>
    </row>
    <row r="20" spans="1:7" ht="15.95" customHeight="1">
      <c r="A20" s="64"/>
      <c r="B20" s="55"/>
      <c r="C20" s="56"/>
      <c r="D20" s="9" t="str">
        <f>Rekapitulace!A51</f>
        <v>Provoz investora</v>
      </c>
      <c r="E20" s="60"/>
      <c r="F20" s="61"/>
      <c r="G20" s="56">
        <f>Rekapitulace!I51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Rekapitulace!A52</f>
        <v>Kompletační činnost (IČD)</v>
      </c>
      <c r="E21" s="60"/>
      <c r="F21" s="61"/>
      <c r="G21" s="56">
        <f>Rekapitulace!I52</f>
        <v>0</v>
      </c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7" t="s">
        <v>34</v>
      </c>
      <c r="B23" s="208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15</v>
      </c>
      <c r="D30" s="86" t="s">
        <v>44</v>
      </c>
      <c r="E30" s="88"/>
      <c r="F30" s="199">
        <f>C23-F32</f>
        <v>0</v>
      </c>
      <c r="G30" s="200"/>
    </row>
    <row r="31" spans="1:7">
      <c r="A31" s="85" t="s">
        <v>45</v>
      </c>
      <c r="B31" s="86"/>
      <c r="C31" s="87">
        <f>SazbaDPH1</f>
        <v>15</v>
      </c>
      <c r="D31" s="86" t="s">
        <v>46</v>
      </c>
      <c r="E31" s="88"/>
      <c r="F31" s="199">
        <f>ROUND(PRODUCT(F30,C31/100),0)</f>
        <v>0</v>
      </c>
      <c r="G31" s="200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199">
        <v>0</v>
      </c>
      <c r="G32" s="200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23" t="s">
        <v>564</v>
      </c>
      <c r="C37" s="203"/>
      <c r="D37" s="203"/>
      <c r="E37" s="203"/>
      <c r="F37" s="203"/>
      <c r="G37" s="203"/>
      <c r="H37" t="s">
        <v>6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6</v>
      </c>
    </row>
    <row r="39" spans="1:8">
      <c r="A39" s="96"/>
      <c r="B39" s="203"/>
      <c r="C39" s="203"/>
      <c r="D39" s="203"/>
      <c r="E39" s="203"/>
      <c r="F39" s="203"/>
      <c r="G39" s="203"/>
      <c r="H39" t="s">
        <v>6</v>
      </c>
    </row>
    <row r="40" spans="1:8">
      <c r="A40" s="96"/>
      <c r="B40" s="203"/>
      <c r="C40" s="203"/>
      <c r="D40" s="203"/>
      <c r="E40" s="203"/>
      <c r="F40" s="203"/>
      <c r="G40" s="203"/>
      <c r="H40" t="s">
        <v>6</v>
      </c>
    </row>
    <row r="41" spans="1:8">
      <c r="A41" s="96"/>
      <c r="B41" s="203"/>
      <c r="C41" s="203"/>
      <c r="D41" s="203"/>
      <c r="E41" s="203"/>
      <c r="F41" s="203"/>
      <c r="G41" s="203"/>
      <c r="H41" t="s">
        <v>6</v>
      </c>
    </row>
    <row r="42" spans="1:8">
      <c r="A42" s="96"/>
      <c r="B42" s="203"/>
      <c r="C42" s="203"/>
      <c r="D42" s="203"/>
      <c r="E42" s="203"/>
      <c r="F42" s="203"/>
      <c r="G42" s="203"/>
      <c r="H42" t="s">
        <v>6</v>
      </c>
    </row>
    <row r="43" spans="1:8">
      <c r="A43" s="96"/>
      <c r="B43" s="203"/>
      <c r="C43" s="203"/>
      <c r="D43" s="203"/>
      <c r="E43" s="203"/>
      <c r="F43" s="203"/>
      <c r="G43" s="203"/>
      <c r="H43" t="s">
        <v>6</v>
      </c>
    </row>
    <row r="44" spans="1:8">
      <c r="A44" s="96"/>
      <c r="B44" s="203"/>
      <c r="C44" s="203"/>
      <c r="D44" s="203"/>
      <c r="E44" s="203"/>
      <c r="F44" s="203"/>
      <c r="G44" s="203"/>
      <c r="H44" t="s">
        <v>6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6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5"/>
  <sheetViews>
    <sheetView workbookViewId="0">
      <selection activeCell="H54" sqref="H54:I5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9" t="s">
        <v>49</v>
      </c>
      <c r="B1" s="210"/>
      <c r="C1" s="97" t="str">
        <f>CONCATENATE(cislostavby," ",nazevstavby)</f>
        <v>NA90160010 Přestavba bývalého pohostinství v obci Bílov</v>
      </c>
      <c r="D1" s="98"/>
      <c r="E1" s="99"/>
      <c r="F1" s="98"/>
      <c r="G1" s="100" t="s">
        <v>50</v>
      </c>
      <c r="H1" s="101" t="s">
        <v>81</v>
      </c>
      <c r="I1" s="102"/>
    </row>
    <row r="2" spans="1:9" ht="13.5" thickBot="1">
      <c r="A2" s="211" t="s">
        <v>51</v>
      </c>
      <c r="B2" s="212"/>
      <c r="C2" s="103" t="str">
        <f>CONCATENATE(cisloobjektu," ",nazevobjektu)</f>
        <v>01 Přestavba bývalého pohostinství v obci Bílov</v>
      </c>
      <c r="D2" s="104"/>
      <c r="E2" s="105"/>
      <c r="F2" s="104"/>
      <c r="G2" s="213" t="s">
        <v>79</v>
      </c>
      <c r="H2" s="214"/>
      <c r="I2" s="215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194" t="str">
        <f>Položky!B7</f>
        <v>1</v>
      </c>
      <c r="B7" s="115" t="str">
        <f>Položky!C7</f>
        <v>Zemní práce</v>
      </c>
      <c r="C7" s="66"/>
      <c r="D7" s="116"/>
      <c r="E7" s="195">
        <f>Položky!BA10</f>
        <v>0</v>
      </c>
      <c r="F7" s="196">
        <f>Položky!BB10</f>
        <v>0</v>
      </c>
      <c r="G7" s="196">
        <f>Položky!BC10</f>
        <v>0</v>
      </c>
      <c r="H7" s="196">
        <f>Položky!BD10</f>
        <v>0</v>
      </c>
      <c r="I7" s="197">
        <f>Položky!BE10</f>
        <v>0</v>
      </c>
    </row>
    <row r="8" spans="1:9" s="35" customFormat="1">
      <c r="A8" s="194" t="str">
        <f>Položky!B11</f>
        <v>2</v>
      </c>
      <c r="B8" s="115" t="str">
        <f>Položky!C11</f>
        <v>Základy a zvláštní zakládání</v>
      </c>
      <c r="C8" s="66"/>
      <c r="D8" s="116"/>
      <c r="E8" s="195">
        <f>Položky!BA14</f>
        <v>0</v>
      </c>
      <c r="F8" s="196">
        <f>Položky!BB14</f>
        <v>0</v>
      </c>
      <c r="G8" s="196">
        <f>Položky!BC14</f>
        <v>0</v>
      </c>
      <c r="H8" s="196">
        <f>Položky!BD14</f>
        <v>0</v>
      </c>
      <c r="I8" s="197">
        <f>Položky!BE14</f>
        <v>0</v>
      </c>
    </row>
    <row r="9" spans="1:9" s="35" customFormat="1">
      <c r="A9" s="194" t="str">
        <f>Položky!B15</f>
        <v>3</v>
      </c>
      <c r="B9" s="115" t="str">
        <f>Položky!C15</f>
        <v>Svislé a kompletní konstrukce</v>
      </c>
      <c r="C9" s="66"/>
      <c r="D9" s="116"/>
      <c r="E9" s="195">
        <f>Položky!BA24</f>
        <v>0</v>
      </c>
      <c r="F9" s="196">
        <f>Položky!BB24</f>
        <v>0</v>
      </c>
      <c r="G9" s="196">
        <f>Položky!BC24</f>
        <v>0</v>
      </c>
      <c r="H9" s="196">
        <f>Položky!BD24</f>
        <v>0</v>
      </c>
      <c r="I9" s="197">
        <f>Položky!BE24</f>
        <v>0</v>
      </c>
    </row>
    <row r="10" spans="1:9" s="35" customFormat="1">
      <c r="A10" s="194" t="str">
        <f>Položky!B25</f>
        <v>4</v>
      </c>
      <c r="B10" s="115" t="str">
        <f>Položky!C25</f>
        <v>Vodorovné konstrukce</v>
      </c>
      <c r="C10" s="66"/>
      <c r="D10" s="116"/>
      <c r="E10" s="195">
        <f>Položky!BA34</f>
        <v>0</v>
      </c>
      <c r="F10" s="196">
        <f>Položky!BB34</f>
        <v>0</v>
      </c>
      <c r="G10" s="196">
        <f>Položky!BC34</f>
        <v>0</v>
      </c>
      <c r="H10" s="196">
        <f>Položky!BD34</f>
        <v>0</v>
      </c>
      <c r="I10" s="197">
        <f>Položky!BE34</f>
        <v>0</v>
      </c>
    </row>
    <row r="11" spans="1:9" s="35" customFormat="1">
      <c r="A11" s="194" t="str">
        <f>Položky!B35</f>
        <v>5</v>
      </c>
      <c r="B11" s="115" t="str">
        <f>Položky!C35</f>
        <v>Komunikace</v>
      </c>
      <c r="C11" s="66"/>
      <c r="D11" s="116"/>
      <c r="E11" s="195">
        <f>Položky!BA42</f>
        <v>0</v>
      </c>
      <c r="F11" s="196">
        <f>Položky!BB42</f>
        <v>0</v>
      </c>
      <c r="G11" s="196">
        <f>Položky!BC42</f>
        <v>0</v>
      </c>
      <c r="H11" s="196">
        <f>Položky!BD42</f>
        <v>0</v>
      </c>
      <c r="I11" s="197">
        <f>Položky!BE42</f>
        <v>0</v>
      </c>
    </row>
    <row r="12" spans="1:9" s="35" customFormat="1">
      <c r="A12" s="194" t="str">
        <f>Položky!B43</f>
        <v>61</v>
      </c>
      <c r="B12" s="115" t="str">
        <f>Položky!C43</f>
        <v>Upravy povrchů vnitřní</v>
      </c>
      <c r="C12" s="66"/>
      <c r="D12" s="116"/>
      <c r="E12" s="195">
        <f>Položky!BA48</f>
        <v>0</v>
      </c>
      <c r="F12" s="196">
        <f>Položky!BB48</f>
        <v>0</v>
      </c>
      <c r="G12" s="196">
        <f>Položky!BC48</f>
        <v>0</v>
      </c>
      <c r="H12" s="196">
        <f>Položky!BD48</f>
        <v>0</v>
      </c>
      <c r="I12" s="197">
        <f>Položky!BE48</f>
        <v>0</v>
      </c>
    </row>
    <row r="13" spans="1:9" s="35" customFormat="1">
      <c r="A13" s="194" t="str">
        <f>Položky!B49</f>
        <v>62</v>
      </c>
      <c r="B13" s="115" t="str">
        <f>Položky!C49</f>
        <v>Úpravy povrchů vnější</v>
      </c>
      <c r="C13" s="66"/>
      <c r="D13" s="116"/>
      <c r="E13" s="195">
        <f>Položky!BA58</f>
        <v>0</v>
      </c>
      <c r="F13" s="196">
        <f>Položky!BB58</f>
        <v>0</v>
      </c>
      <c r="G13" s="196">
        <f>Položky!BC58</f>
        <v>0</v>
      </c>
      <c r="H13" s="196">
        <f>Položky!BD58</f>
        <v>0</v>
      </c>
      <c r="I13" s="197">
        <f>Položky!BE58</f>
        <v>0</v>
      </c>
    </row>
    <row r="14" spans="1:9" s="35" customFormat="1">
      <c r="A14" s="194" t="str">
        <f>Položky!B59</f>
        <v>63</v>
      </c>
      <c r="B14" s="115" t="str">
        <f>Položky!C59</f>
        <v>Podlahy a podlahové konstrukce</v>
      </c>
      <c r="C14" s="66"/>
      <c r="D14" s="116"/>
      <c r="E14" s="195">
        <f>Položky!BA66</f>
        <v>0</v>
      </c>
      <c r="F14" s="196">
        <f>Položky!BB66</f>
        <v>0</v>
      </c>
      <c r="G14" s="196">
        <f>Položky!BC66</f>
        <v>0</v>
      </c>
      <c r="H14" s="196">
        <f>Položky!BD66</f>
        <v>0</v>
      </c>
      <c r="I14" s="197">
        <f>Položky!BE66</f>
        <v>0</v>
      </c>
    </row>
    <row r="15" spans="1:9" s="35" customFormat="1">
      <c r="A15" s="194" t="str">
        <f>Položky!B67</f>
        <v>64</v>
      </c>
      <c r="B15" s="115" t="str">
        <f>Položky!C67</f>
        <v>Výplně otvorů</v>
      </c>
      <c r="C15" s="66"/>
      <c r="D15" s="116"/>
      <c r="E15" s="195">
        <f>Položky!BA85</f>
        <v>0</v>
      </c>
      <c r="F15" s="196">
        <f>Položky!BB85</f>
        <v>0</v>
      </c>
      <c r="G15" s="196">
        <f>Položky!BC85</f>
        <v>0</v>
      </c>
      <c r="H15" s="196">
        <f>Položky!BD85</f>
        <v>0</v>
      </c>
      <c r="I15" s="197">
        <f>Položky!BE85</f>
        <v>0</v>
      </c>
    </row>
    <row r="16" spans="1:9" s="35" customFormat="1">
      <c r="A16" s="194" t="str">
        <f>Položky!B86</f>
        <v>90</v>
      </c>
      <c r="B16" s="115" t="str">
        <f>Položky!C86</f>
        <v>Oploceni</v>
      </c>
      <c r="C16" s="66"/>
      <c r="D16" s="116"/>
      <c r="E16" s="195">
        <f>Položky!BA94</f>
        <v>0</v>
      </c>
      <c r="F16" s="196">
        <f>Položky!BB94</f>
        <v>0</v>
      </c>
      <c r="G16" s="196">
        <f>Položky!BC94</f>
        <v>0</v>
      </c>
      <c r="H16" s="196">
        <f>Položky!BD94</f>
        <v>0</v>
      </c>
      <c r="I16" s="197">
        <f>Položky!BE94</f>
        <v>0</v>
      </c>
    </row>
    <row r="17" spans="1:9" s="35" customFormat="1">
      <c r="A17" s="194" t="str">
        <f>Položky!B95</f>
        <v>94</v>
      </c>
      <c r="B17" s="115" t="str">
        <f>Položky!C95</f>
        <v>Lešení a stavební výtahy</v>
      </c>
      <c r="C17" s="66"/>
      <c r="D17" s="116"/>
      <c r="E17" s="195">
        <f>Položky!BA100</f>
        <v>0</v>
      </c>
      <c r="F17" s="196">
        <f>Položky!BB100</f>
        <v>0</v>
      </c>
      <c r="G17" s="196">
        <f>Položky!BC100</f>
        <v>0</v>
      </c>
      <c r="H17" s="196">
        <f>Položky!BD100</f>
        <v>0</v>
      </c>
      <c r="I17" s="197">
        <f>Položky!BE100</f>
        <v>0</v>
      </c>
    </row>
    <row r="18" spans="1:9" s="35" customFormat="1">
      <c r="A18" s="194" t="str">
        <f>Položky!B101</f>
        <v>95</v>
      </c>
      <c r="B18" s="115" t="str">
        <f>Položky!C101</f>
        <v>Dokončovací konstrukce na pozemních stavbách</v>
      </c>
      <c r="C18" s="66"/>
      <c r="D18" s="116"/>
      <c r="E18" s="195">
        <f>Položky!BA103</f>
        <v>0</v>
      </c>
      <c r="F18" s="196">
        <f>Položky!BB103</f>
        <v>0</v>
      </c>
      <c r="G18" s="196">
        <f>Položky!BC103</f>
        <v>0</v>
      </c>
      <c r="H18" s="196">
        <f>Položky!BD103</f>
        <v>0</v>
      </c>
      <c r="I18" s="197">
        <f>Položky!BE103</f>
        <v>0</v>
      </c>
    </row>
    <row r="19" spans="1:9" s="35" customFormat="1">
      <c r="A19" s="194" t="str">
        <f>Položky!B104</f>
        <v>96</v>
      </c>
      <c r="B19" s="115" t="str">
        <f>Položky!C104</f>
        <v>Bourání konstrukcí</v>
      </c>
      <c r="C19" s="66"/>
      <c r="D19" s="116"/>
      <c r="E19" s="195">
        <f>Položky!BA127</f>
        <v>0</v>
      </c>
      <c r="F19" s="196">
        <f>Položky!BB127</f>
        <v>0</v>
      </c>
      <c r="G19" s="196">
        <f>Položky!BC127</f>
        <v>0</v>
      </c>
      <c r="H19" s="196">
        <f>Položky!BD127</f>
        <v>0</v>
      </c>
      <c r="I19" s="197">
        <f>Položky!BE127</f>
        <v>0</v>
      </c>
    </row>
    <row r="20" spans="1:9" s="35" customFormat="1">
      <c r="A20" s="194" t="str">
        <f>Položky!B128</f>
        <v>99</v>
      </c>
      <c r="B20" s="115" t="str">
        <f>Položky!C128</f>
        <v>Staveništní přesun hmot</v>
      </c>
      <c r="C20" s="66"/>
      <c r="D20" s="116"/>
      <c r="E20" s="195">
        <f>Položky!BA130</f>
        <v>0</v>
      </c>
      <c r="F20" s="196">
        <f>Položky!BB130</f>
        <v>0</v>
      </c>
      <c r="G20" s="196">
        <f>Položky!BC130</f>
        <v>0</v>
      </c>
      <c r="H20" s="196">
        <f>Položky!BD130</f>
        <v>0</v>
      </c>
      <c r="I20" s="197">
        <f>Položky!BE130</f>
        <v>0</v>
      </c>
    </row>
    <row r="21" spans="1:9" s="35" customFormat="1">
      <c r="A21" s="194" t="str">
        <f>Položky!B131</f>
        <v>VRN3</v>
      </c>
      <c r="B21" s="115" t="str">
        <f>Položky!C131</f>
        <v>Přípravné a pomocné práce</v>
      </c>
      <c r="C21" s="66"/>
      <c r="D21" s="116"/>
      <c r="E21" s="195">
        <f>Položky!BA137</f>
        <v>0</v>
      </c>
      <c r="F21" s="196">
        <f>Položky!BB137</f>
        <v>0</v>
      </c>
      <c r="G21" s="196">
        <f>Položky!BC137</f>
        <v>0</v>
      </c>
      <c r="H21" s="196">
        <f>Položky!BD137</f>
        <v>0</v>
      </c>
      <c r="I21" s="197">
        <f>Položky!BE137</f>
        <v>0</v>
      </c>
    </row>
    <row r="22" spans="1:9" s="35" customFormat="1">
      <c r="A22" s="194" t="str">
        <f>Položky!B138</f>
        <v>711</v>
      </c>
      <c r="B22" s="115" t="str">
        <f>Položky!C138</f>
        <v>Izolace proti vodě</v>
      </c>
      <c r="C22" s="66"/>
      <c r="D22" s="116"/>
      <c r="E22" s="195">
        <f>Položky!BA143</f>
        <v>0</v>
      </c>
      <c r="F22" s="196">
        <f>Položky!BB143</f>
        <v>0</v>
      </c>
      <c r="G22" s="196">
        <f>Položky!BC143</f>
        <v>0</v>
      </c>
      <c r="H22" s="196">
        <f>Položky!BD143</f>
        <v>0</v>
      </c>
      <c r="I22" s="197">
        <f>Položky!BE143</f>
        <v>0</v>
      </c>
    </row>
    <row r="23" spans="1:9" s="35" customFormat="1">
      <c r="A23" s="194" t="str">
        <f>Položky!B144</f>
        <v>712</v>
      </c>
      <c r="B23" s="115" t="str">
        <f>Položky!C144</f>
        <v>Živičné krytiny</v>
      </c>
      <c r="C23" s="66"/>
      <c r="D23" s="116"/>
      <c r="E23" s="195">
        <f>Položky!BA147</f>
        <v>0</v>
      </c>
      <c r="F23" s="196">
        <f>Položky!BB147</f>
        <v>0</v>
      </c>
      <c r="G23" s="196">
        <f>Položky!BC147</f>
        <v>0</v>
      </c>
      <c r="H23" s="196">
        <f>Položky!BD147</f>
        <v>0</v>
      </c>
      <c r="I23" s="197">
        <f>Položky!BE147</f>
        <v>0</v>
      </c>
    </row>
    <row r="24" spans="1:9" s="35" customFormat="1">
      <c r="A24" s="194" t="str">
        <f>Položky!B148</f>
        <v>713</v>
      </c>
      <c r="B24" s="115" t="str">
        <f>Položky!C148</f>
        <v>Izolace tepelné</v>
      </c>
      <c r="C24" s="66"/>
      <c r="D24" s="116"/>
      <c r="E24" s="195">
        <f>Položky!BA153</f>
        <v>0</v>
      </c>
      <c r="F24" s="196">
        <f>Položky!BB153</f>
        <v>0</v>
      </c>
      <c r="G24" s="196">
        <f>Položky!BC153</f>
        <v>0</v>
      </c>
      <c r="H24" s="196">
        <f>Položky!BD153</f>
        <v>0</v>
      </c>
      <c r="I24" s="197">
        <f>Položky!BE153</f>
        <v>0</v>
      </c>
    </row>
    <row r="25" spans="1:9" s="35" customFormat="1">
      <c r="A25" s="194" t="str">
        <f>Položky!B154</f>
        <v>721</v>
      </c>
      <c r="B25" s="115" t="str">
        <f>Položky!C154</f>
        <v>Vnitřní kanalizace</v>
      </c>
      <c r="C25" s="66"/>
      <c r="D25" s="116"/>
      <c r="E25" s="195">
        <f>Položky!BA156</f>
        <v>0</v>
      </c>
      <c r="F25" s="196">
        <f>Položky!BB156</f>
        <v>0</v>
      </c>
      <c r="G25" s="196">
        <f>Položky!BC156</f>
        <v>0</v>
      </c>
      <c r="H25" s="196">
        <f>Položky!BD156</f>
        <v>0</v>
      </c>
      <c r="I25" s="197">
        <f>Položky!BE156</f>
        <v>0</v>
      </c>
    </row>
    <row r="26" spans="1:9" s="35" customFormat="1">
      <c r="A26" s="194" t="str">
        <f>Položky!B157</f>
        <v>722</v>
      </c>
      <c r="B26" s="115" t="str">
        <f>Položky!C157</f>
        <v>Vnitřní vodovod</v>
      </c>
      <c r="C26" s="66"/>
      <c r="D26" s="116"/>
      <c r="E26" s="195">
        <f>Položky!BA159</f>
        <v>0</v>
      </c>
      <c r="F26" s="196">
        <f>Položky!BB159</f>
        <v>0</v>
      </c>
      <c r="G26" s="196">
        <f>Položky!BC159</f>
        <v>0</v>
      </c>
      <c r="H26" s="196">
        <f>Položky!BD159</f>
        <v>0</v>
      </c>
      <c r="I26" s="197">
        <f>Položky!BE159</f>
        <v>0</v>
      </c>
    </row>
    <row r="27" spans="1:9" s="35" customFormat="1">
      <c r="A27" s="194" t="str">
        <f>Položky!B160</f>
        <v>723</v>
      </c>
      <c r="B27" s="115" t="str">
        <f>Položky!C160</f>
        <v>Vnitřní plynovod</v>
      </c>
      <c r="C27" s="66"/>
      <c r="D27" s="116"/>
      <c r="E27" s="195">
        <f>Položky!BA162</f>
        <v>0</v>
      </c>
      <c r="F27" s="196">
        <f>Položky!BB162</f>
        <v>0</v>
      </c>
      <c r="G27" s="196">
        <f>Položky!BC162</f>
        <v>0</v>
      </c>
      <c r="H27" s="196">
        <f>Položky!BD162</f>
        <v>0</v>
      </c>
      <c r="I27" s="197">
        <f>Položky!BE162</f>
        <v>0</v>
      </c>
    </row>
    <row r="28" spans="1:9" s="35" customFormat="1">
      <c r="A28" s="194" t="str">
        <f>Položky!B163</f>
        <v>725</v>
      </c>
      <c r="B28" s="115" t="str">
        <f>Položky!C163</f>
        <v>Zařizovací předměty</v>
      </c>
      <c r="C28" s="66"/>
      <c r="D28" s="116"/>
      <c r="E28" s="195">
        <f>Položky!BA177</f>
        <v>0</v>
      </c>
      <c r="F28" s="196">
        <f>Položky!BB177</f>
        <v>0</v>
      </c>
      <c r="G28" s="196">
        <f>Položky!BC177</f>
        <v>0</v>
      </c>
      <c r="H28" s="196">
        <f>Položky!BD177</f>
        <v>0</v>
      </c>
      <c r="I28" s="197">
        <f>Položky!BE177</f>
        <v>0</v>
      </c>
    </row>
    <row r="29" spans="1:9" s="35" customFormat="1">
      <c r="A29" s="194" t="str">
        <f>Položky!B178</f>
        <v>730</v>
      </c>
      <c r="B29" s="115" t="str">
        <f>Položky!C178</f>
        <v>Ústřední vytápění</v>
      </c>
      <c r="C29" s="66"/>
      <c r="D29" s="116"/>
      <c r="E29" s="195">
        <f>Položky!BA181</f>
        <v>0</v>
      </c>
      <c r="F29" s="196">
        <f>Položky!BB181</f>
        <v>0</v>
      </c>
      <c r="G29" s="196">
        <f>Položky!BC181</f>
        <v>0</v>
      </c>
      <c r="H29" s="196">
        <f>Položky!BD181</f>
        <v>0</v>
      </c>
      <c r="I29" s="197">
        <f>Položky!BE181</f>
        <v>0</v>
      </c>
    </row>
    <row r="30" spans="1:9" s="35" customFormat="1">
      <c r="A30" s="194" t="str">
        <f>Položky!B182</f>
        <v>762</v>
      </c>
      <c r="B30" s="115" t="str">
        <f>Položky!C182</f>
        <v>Konstrukce tesařské</v>
      </c>
      <c r="C30" s="66"/>
      <c r="D30" s="116"/>
      <c r="E30" s="195">
        <f>Položky!BA193</f>
        <v>0</v>
      </c>
      <c r="F30" s="196">
        <f>Položky!BB193</f>
        <v>0</v>
      </c>
      <c r="G30" s="196">
        <f>Položky!BC193</f>
        <v>0</v>
      </c>
      <c r="H30" s="196">
        <f>Položky!BD193</f>
        <v>0</v>
      </c>
      <c r="I30" s="197">
        <f>Položky!BE193</f>
        <v>0</v>
      </c>
    </row>
    <row r="31" spans="1:9" s="35" customFormat="1">
      <c r="A31" s="194" t="str">
        <f>Položky!B194</f>
        <v>764</v>
      </c>
      <c r="B31" s="115" t="str">
        <f>Položky!C194</f>
        <v>Konstrukce klempířské</v>
      </c>
      <c r="C31" s="66"/>
      <c r="D31" s="116"/>
      <c r="E31" s="195">
        <f>Položky!BA213</f>
        <v>0</v>
      </c>
      <c r="F31" s="196">
        <f>Položky!BB213</f>
        <v>0</v>
      </c>
      <c r="G31" s="196">
        <f>Položky!BC213</f>
        <v>0</v>
      </c>
      <c r="H31" s="196">
        <f>Položky!BD213</f>
        <v>0</v>
      </c>
      <c r="I31" s="197">
        <f>Položky!BE213</f>
        <v>0</v>
      </c>
    </row>
    <row r="32" spans="1:9" s="35" customFormat="1">
      <c r="A32" s="194" t="str">
        <f>Položky!B214</f>
        <v>767</v>
      </c>
      <c r="B32" s="115" t="str">
        <f>Položky!C214</f>
        <v>Konstrukce zámečnické</v>
      </c>
      <c r="C32" s="66"/>
      <c r="D32" s="116"/>
      <c r="E32" s="195">
        <f>Položky!BA221</f>
        <v>0</v>
      </c>
      <c r="F32" s="196">
        <f>Položky!BB221</f>
        <v>0</v>
      </c>
      <c r="G32" s="196">
        <f>Položky!BC221</f>
        <v>0</v>
      </c>
      <c r="H32" s="196">
        <f>Položky!BD221</f>
        <v>0</v>
      </c>
      <c r="I32" s="197">
        <f>Položky!BE221</f>
        <v>0</v>
      </c>
    </row>
    <row r="33" spans="1:57" s="35" customFormat="1">
      <c r="A33" s="194" t="str">
        <f>Položky!B222</f>
        <v>771</v>
      </c>
      <c r="B33" s="115" t="str">
        <f>Položky!C222</f>
        <v>Podlahy z dlaždic a obklady</v>
      </c>
      <c r="C33" s="66"/>
      <c r="D33" s="116"/>
      <c r="E33" s="195">
        <f>Položky!BA228</f>
        <v>0</v>
      </c>
      <c r="F33" s="196">
        <f>Položky!BB228</f>
        <v>0</v>
      </c>
      <c r="G33" s="196">
        <f>Položky!BC228</f>
        <v>0</v>
      </c>
      <c r="H33" s="196">
        <f>Položky!BD228</f>
        <v>0</v>
      </c>
      <c r="I33" s="197">
        <f>Položky!BE228</f>
        <v>0</v>
      </c>
    </row>
    <row r="34" spans="1:57" s="35" customFormat="1">
      <c r="A34" s="194" t="str">
        <f>Položky!B229</f>
        <v>775</v>
      </c>
      <c r="B34" s="115" t="str">
        <f>Položky!C229</f>
        <v>Podlahy vlysové a parketové</v>
      </c>
      <c r="C34" s="66"/>
      <c r="D34" s="116"/>
      <c r="E34" s="195">
        <f>Položky!BA238</f>
        <v>0</v>
      </c>
      <c r="F34" s="196">
        <f>Položky!BB238</f>
        <v>0</v>
      </c>
      <c r="G34" s="196">
        <f>Položky!BC238</f>
        <v>0</v>
      </c>
      <c r="H34" s="196">
        <f>Položky!BD238</f>
        <v>0</v>
      </c>
      <c r="I34" s="197">
        <f>Položky!BE238</f>
        <v>0</v>
      </c>
    </row>
    <row r="35" spans="1:57" s="35" customFormat="1">
      <c r="A35" s="194" t="str">
        <f>Položky!B239</f>
        <v>781</v>
      </c>
      <c r="B35" s="115" t="str">
        <f>Položky!C239</f>
        <v>Obklady keramické</v>
      </c>
      <c r="C35" s="66"/>
      <c r="D35" s="116"/>
      <c r="E35" s="195">
        <f>Položky!BA245</f>
        <v>0</v>
      </c>
      <c r="F35" s="196">
        <f>Položky!BB245</f>
        <v>0</v>
      </c>
      <c r="G35" s="196">
        <f>Položky!BC245</f>
        <v>0</v>
      </c>
      <c r="H35" s="196">
        <f>Položky!BD245</f>
        <v>0</v>
      </c>
      <c r="I35" s="197">
        <f>Položky!BE245</f>
        <v>0</v>
      </c>
    </row>
    <row r="36" spans="1:57" s="35" customFormat="1">
      <c r="A36" s="194" t="str">
        <f>Položky!B246</f>
        <v>783</v>
      </c>
      <c r="B36" s="115" t="str">
        <f>Položky!C246</f>
        <v>Nátěry</v>
      </c>
      <c r="C36" s="66"/>
      <c r="D36" s="116"/>
      <c r="E36" s="195">
        <f>Položky!BA249</f>
        <v>0</v>
      </c>
      <c r="F36" s="196">
        <f>Položky!BB249</f>
        <v>0</v>
      </c>
      <c r="G36" s="196">
        <f>Položky!BC249</f>
        <v>0</v>
      </c>
      <c r="H36" s="196">
        <f>Položky!BD249</f>
        <v>0</v>
      </c>
      <c r="I36" s="197">
        <f>Položky!BE249</f>
        <v>0</v>
      </c>
    </row>
    <row r="37" spans="1:57" s="35" customFormat="1">
      <c r="A37" s="194" t="str">
        <f>Položky!B250</f>
        <v>784</v>
      </c>
      <c r="B37" s="115" t="str">
        <f>Položky!C250</f>
        <v>Malby</v>
      </c>
      <c r="C37" s="66"/>
      <c r="D37" s="116"/>
      <c r="E37" s="195">
        <f>Položky!BA253</f>
        <v>0</v>
      </c>
      <c r="F37" s="196">
        <f>Položky!BB253</f>
        <v>0</v>
      </c>
      <c r="G37" s="196">
        <f>Položky!BC253</f>
        <v>0</v>
      </c>
      <c r="H37" s="196">
        <f>Položky!BD253</f>
        <v>0</v>
      </c>
      <c r="I37" s="197">
        <f>Položky!BE253</f>
        <v>0</v>
      </c>
    </row>
    <row r="38" spans="1:57" s="35" customFormat="1">
      <c r="A38" s="194" t="str">
        <f>Položky!B254</f>
        <v>799</v>
      </c>
      <c r="B38" s="115" t="str">
        <f>Položky!C254</f>
        <v>Ostatní</v>
      </c>
      <c r="C38" s="66"/>
      <c r="D38" s="116"/>
      <c r="E38" s="195">
        <f>Položky!BA261</f>
        <v>0</v>
      </c>
      <c r="F38" s="196">
        <f>Položky!BB261</f>
        <v>0</v>
      </c>
      <c r="G38" s="196">
        <f>Položky!BC261</f>
        <v>0</v>
      </c>
      <c r="H38" s="196">
        <f>Položky!BD261</f>
        <v>0</v>
      </c>
      <c r="I38" s="197">
        <f>Položky!BE261</f>
        <v>0</v>
      </c>
    </row>
    <row r="39" spans="1:57" s="35" customFormat="1">
      <c r="A39" s="194" t="str">
        <f>Položky!B262</f>
        <v>M21</v>
      </c>
      <c r="B39" s="115" t="str">
        <f>Položky!C262</f>
        <v>Elektromontáže</v>
      </c>
      <c r="C39" s="66"/>
      <c r="D39" s="116"/>
      <c r="E39" s="195">
        <f>Položky!BA265</f>
        <v>0</v>
      </c>
      <c r="F39" s="196">
        <f>Položky!BB265</f>
        <v>0</v>
      </c>
      <c r="G39" s="196">
        <f>Položky!BC265</f>
        <v>0</v>
      </c>
      <c r="H39" s="196">
        <f>Položky!BD265</f>
        <v>0</v>
      </c>
      <c r="I39" s="197">
        <f>Položky!BE265</f>
        <v>0</v>
      </c>
    </row>
    <row r="40" spans="1:57" s="35" customFormat="1" ht="13.5" thickBot="1">
      <c r="A40" s="194" t="str">
        <f>Položky!B266</f>
        <v>D96</v>
      </c>
      <c r="B40" s="115" t="str">
        <f>Položky!C266</f>
        <v>Přesuny suti a vybouraných hmot</v>
      </c>
      <c r="C40" s="66"/>
      <c r="D40" s="116"/>
      <c r="E40" s="195">
        <f>Položky!BA273</f>
        <v>0</v>
      </c>
      <c r="F40" s="196">
        <f>Položky!BB273</f>
        <v>0</v>
      </c>
      <c r="G40" s="196">
        <f>Položky!BC273</f>
        <v>0</v>
      </c>
      <c r="H40" s="196">
        <f>Položky!BD273</f>
        <v>0</v>
      </c>
      <c r="I40" s="197">
        <f>Položky!BE273</f>
        <v>0</v>
      </c>
    </row>
    <row r="41" spans="1:57" s="123" customFormat="1" ht="13.5" thickBot="1">
      <c r="A41" s="117"/>
      <c r="B41" s="118" t="s">
        <v>58</v>
      </c>
      <c r="C41" s="118"/>
      <c r="D41" s="119"/>
      <c r="E41" s="120">
        <f>SUM(E7:E40)</f>
        <v>0</v>
      </c>
      <c r="F41" s="121">
        <f>SUM(F7:F40)</f>
        <v>0</v>
      </c>
      <c r="G41" s="121">
        <f>SUM(G7:G40)</f>
        <v>0</v>
      </c>
      <c r="H41" s="121">
        <f>SUM(H7:H40)</f>
        <v>0</v>
      </c>
      <c r="I41" s="122">
        <f>SUM(I7:I40)</f>
        <v>0</v>
      </c>
    </row>
    <row r="42" spans="1:57">
      <c r="A42" s="66"/>
      <c r="B42" s="66"/>
      <c r="C42" s="66"/>
      <c r="D42" s="66"/>
      <c r="E42" s="66"/>
      <c r="F42" s="66"/>
      <c r="G42" s="66"/>
      <c r="H42" s="66"/>
      <c r="I42" s="66"/>
    </row>
    <row r="43" spans="1:57" ht="19.5" customHeight="1">
      <c r="A43" s="107" t="s">
        <v>59</v>
      </c>
      <c r="B43" s="107"/>
      <c r="C43" s="107"/>
      <c r="D43" s="107"/>
      <c r="E43" s="107"/>
      <c r="F43" s="107"/>
      <c r="G43" s="124"/>
      <c r="H43" s="107"/>
      <c r="I43" s="107"/>
      <c r="BA43" s="41"/>
      <c r="BB43" s="41"/>
      <c r="BC43" s="41"/>
      <c r="BD43" s="41"/>
      <c r="BE43" s="41"/>
    </row>
    <row r="44" spans="1:57" ht="13.5" thickBot="1">
      <c r="A44" s="77"/>
      <c r="B44" s="77"/>
      <c r="C44" s="77"/>
      <c r="D44" s="77"/>
      <c r="E44" s="77"/>
      <c r="F44" s="77"/>
      <c r="G44" s="77"/>
      <c r="H44" s="77"/>
      <c r="I44" s="77"/>
    </row>
    <row r="45" spans="1:57">
      <c r="A45" s="71" t="s">
        <v>60</v>
      </c>
      <c r="B45" s="72"/>
      <c r="C45" s="72"/>
      <c r="D45" s="125"/>
      <c r="E45" s="126" t="s">
        <v>61</v>
      </c>
      <c r="F45" s="127" t="s">
        <v>62</v>
      </c>
      <c r="G45" s="128" t="s">
        <v>63</v>
      </c>
      <c r="H45" s="129"/>
      <c r="I45" s="130" t="s">
        <v>61</v>
      </c>
    </row>
    <row r="46" spans="1:57">
      <c r="A46" s="64" t="s">
        <v>544</v>
      </c>
      <c r="B46" s="55"/>
      <c r="C46" s="55"/>
      <c r="D46" s="131"/>
      <c r="E46" s="132">
        <v>0</v>
      </c>
      <c r="F46" s="133">
        <v>0</v>
      </c>
      <c r="G46" s="134">
        <f t="shared" ref="G46:G53" si="0">CHOOSE(BA46+1,HSV+PSV,HSV+PSV+Mont,HSV+PSV+Dodavka+Mont,HSV,PSV,Mont,Dodavka,Mont+Dodavka,0)</f>
        <v>0</v>
      </c>
      <c r="H46" s="135"/>
      <c r="I46" s="136">
        <f t="shared" ref="I46:I53" si="1">E46+F46*G46/100</f>
        <v>0</v>
      </c>
      <c r="BA46">
        <v>0</v>
      </c>
    </row>
    <row r="47" spans="1:57">
      <c r="A47" s="64" t="s">
        <v>545</v>
      </c>
      <c r="B47" s="55"/>
      <c r="C47" s="55"/>
      <c r="D47" s="131"/>
      <c r="E47" s="132">
        <v>0</v>
      </c>
      <c r="F47" s="133">
        <v>0</v>
      </c>
      <c r="G47" s="134">
        <f t="shared" si="0"/>
        <v>0</v>
      </c>
      <c r="H47" s="135"/>
      <c r="I47" s="136">
        <f t="shared" si="1"/>
        <v>0</v>
      </c>
      <c r="BA47">
        <v>0</v>
      </c>
    </row>
    <row r="48" spans="1:57">
      <c r="A48" s="64" t="s">
        <v>546</v>
      </c>
      <c r="B48" s="55"/>
      <c r="C48" s="55"/>
      <c r="D48" s="131"/>
      <c r="E48" s="132">
        <v>0</v>
      </c>
      <c r="F48" s="133">
        <v>1</v>
      </c>
      <c r="G48" s="134">
        <f t="shared" si="0"/>
        <v>0</v>
      </c>
      <c r="H48" s="135"/>
      <c r="I48" s="136">
        <f t="shared" si="1"/>
        <v>0</v>
      </c>
      <c r="BA48">
        <v>0</v>
      </c>
    </row>
    <row r="49" spans="1:53">
      <c r="A49" s="64" t="s">
        <v>547</v>
      </c>
      <c r="B49" s="55"/>
      <c r="C49" s="55"/>
      <c r="D49" s="131"/>
      <c r="E49" s="132">
        <v>0</v>
      </c>
      <c r="F49" s="133">
        <v>1</v>
      </c>
      <c r="G49" s="134">
        <f t="shared" si="0"/>
        <v>0</v>
      </c>
      <c r="H49" s="135"/>
      <c r="I49" s="136">
        <f t="shared" si="1"/>
        <v>0</v>
      </c>
      <c r="BA49">
        <v>0</v>
      </c>
    </row>
    <row r="50" spans="1:53">
      <c r="A50" s="64" t="s">
        <v>548</v>
      </c>
      <c r="B50" s="55"/>
      <c r="C50" s="55"/>
      <c r="D50" s="131"/>
      <c r="E50" s="132">
        <v>0</v>
      </c>
      <c r="F50" s="133">
        <v>0.5</v>
      </c>
      <c r="G50" s="134">
        <f t="shared" si="0"/>
        <v>0</v>
      </c>
      <c r="H50" s="135"/>
      <c r="I50" s="136">
        <f t="shared" si="1"/>
        <v>0</v>
      </c>
      <c r="BA50">
        <v>1</v>
      </c>
    </row>
    <row r="51" spans="1:53">
      <c r="A51" s="64" t="s">
        <v>549</v>
      </c>
      <c r="B51" s="55"/>
      <c r="C51" s="55"/>
      <c r="D51" s="131"/>
      <c r="E51" s="132">
        <v>0</v>
      </c>
      <c r="F51" s="133">
        <v>0</v>
      </c>
      <c r="G51" s="134">
        <f t="shared" si="0"/>
        <v>0</v>
      </c>
      <c r="H51" s="135"/>
      <c r="I51" s="136">
        <f t="shared" si="1"/>
        <v>0</v>
      </c>
      <c r="BA51">
        <v>1</v>
      </c>
    </row>
    <row r="52" spans="1:53">
      <c r="A52" s="64" t="s">
        <v>550</v>
      </c>
      <c r="B52" s="55"/>
      <c r="C52" s="55"/>
      <c r="D52" s="131"/>
      <c r="E52" s="132">
        <v>0</v>
      </c>
      <c r="F52" s="133">
        <v>0</v>
      </c>
      <c r="G52" s="134">
        <f t="shared" si="0"/>
        <v>0</v>
      </c>
      <c r="H52" s="135"/>
      <c r="I52" s="136">
        <f t="shared" si="1"/>
        <v>0</v>
      </c>
      <c r="BA52">
        <v>2</v>
      </c>
    </row>
    <row r="53" spans="1:53">
      <c r="A53" s="64" t="s">
        <v>551</v>
      </c>
      <c r="B53" s="55"/>
      <c r="C53" s="55"/>
      <c r="D53" s="131"/>
      <c r="E53" s="132">
        <v>0</v>
      </c>
      <c r="F53" s="133">
        <v>0</v>
      </c>
      <c r="G53" s="134">
        <f t="shared" si="0"/>
        <v>0</v>
      </c>
      <c r="H53" s="135"/>
      <c r="I53" s="136">
        <f t="shared" si="1"/>
        <v>0</v>
      </c>
      <c r="BA53">
        <v>2</v>
      </c>
    </row>
    <row r="54" spans="1:53" ht="13.5" thickBot="1">
      <c r="A54" s="137"/>
      <c r="B54" s="138" t="s">
        <v>64</v>
      </c>
      <c r="C54" s="139"/>
      <c r="D54" s="140"/>
      <c r="E54" s="141"/>
      <c r="F54" s="142"/>
      <c r="G54" s="142"/>
      <c r="H54" s="216">
        <f>SUM(I46:I53)</f>
        <v>0</v>
      </c>
      <c r="I54" s="217"/>
    </row>
    <row r="56" spans="1:53">
      <c r="B56" s="123"/>
      <c r="F56" s="143"/>
      <c r="G56" s="144"/>
      <c r="H56" s="144"/>
      <c r="I56" s="145"/>
    </row>
    <row r="57" spans="1:53">
      <c r="F57" s="143"/>
      <c r="G57" s="144"/>
      <c r="H57" s="144"/>
      <c r="I57" s="145"/>
    </row>
    <row r="58" spans="1:53">
      <c r="F58" s="143"/>
      <c r="G58" s="144"/>
      <c r="H58" s="144"/>
      <c r="I58" s="145"/>
    </row>
    <row r="59" spans="1:53">
      <c r="F59" s="143"/>
      <c r="G59" s="144"/>
      <c r="H59" s="144"/>
      <c r="I59" s="145"/>
    </row>
    <row r="60" spans="1:53">
      <c r="F60" s="143"/>
      <c r="G60" s="144"/>
      <c r="H60" s="144"/>
      <c r="I60" s="145"/>
    </row>
    <row r="61" spans="1:53">
      <c r="F61" s="143"/>
      <c r="G61" s="144"/>
      <c r="H61" s="144"/>
      <c r="I61" s="145"/>
    </row>
    <row r="62" spans="1:53">
      <c r="F62" s="143"/>
      <c r="G62" s="144"/>
      <c r="H62" s="144"/>
      <c r="I62" s="145"/>
    </row>
    <row r="63" spans="1:53">
      <c r="F63" s="143"/>
      <c r="G63" s="144"/>
      <c r="H63" s="144"/>
      <c r="I63" s="145"/>
    </row>
    <row r="64" spans="1:53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  <row r="93" spans="6:9">
      <c r="F93" s="143"/>
      <c r="G93" s="144"/>
      <c r="H93" s="144"/>
      <c r="I93" s="145"/>
    </row>
    <row r="94" spans="6:9">
      <c r="F94" s="143"/>
      <c r="G94" s="144"/>
      <c r="H94" s="144"/>
      <c r="I94" s="145"/>
    </row>
    <row r="95" spans="6:9">
      <c r="F95" s="143"/>
      <c r="G95" s="144"/>
      <c r="H95" s="144"/>
      <c r="I95" s="145"/>
    </row>
    <row r="96" spans="6:9">
      <c r="F96" s="143"/>
      <c r="G96" s="144"/>
      <c r="H96" s="144"/>
      <c r="I96" s="145"/>
    </row>
    <row r="97" spans="6:9">
      <c r="F97" s="143"/>
      <c r="G97" s="144"/>
      <c r="H97" s="144"/>
      <c r="I97" s="145"/>
    </row>
    <row r="98" spans="6:9">
      <c r="F98" s="143"/>
      <c r="G98" s="144"/>
      <c r="H98" s="144"/>
      <c r="I98" s="145"/>
    </row>
    <row r="99" spans="6:9">
      <c r="F99" s="143"/>
      <c r="G99" s="144"/>
      <c r="H99" s="144"/>
      <c r="I99" s="145"/>
    </row>
    <row r="100" spans="6:9">
      <c r="F100" s="143"/>
      <c r="G100" s="144"/>
      <c r="H100" s="144"/>
      <c r="I100" s="145"/>
    </row>
    <row r="101" spans="6:9">
      <c r="F101" s="143"/>
      <c r="G101" s="144"/>
      <c r="H101" s="144"/>
      <c r="I101" s="145"/>
    </row>
    <row r="102" spans="6:9">
      <c r="F102" s="143"/>
      <c r="G102" s="144"/>
      <c r="H102" s="144"/>
      <c r="I102" s="145"/>
    </row>
    <row r="103" spans="6:9">
      <c r="F103" s="143"/>
      <c r="G103" s="144"/>
      <c r="H103" s="144"/>
      <c r="I103" s="145"/>
    </row>
    <row r="104" spans="6:9">
      <c r="F104" s="143"/>
      <c r="G104" s="144"/>
      <c r="H104" s="144"/>
      <c r="I104" s="145"/>
    </row>
    <row r="105" spans="6:9">
      <c r="F105" s="143"/>
      <c r="G105" s="144"/>
      <c r="H105" s="144"/>
      <c r="I105" s="145"/>
    </row>
  </sheetData>
  <mergeCells count="4">
    <mergeCell ref="A1:B1"/>
    <mergeCell ref="A2:B2"/>
    <mergeCell ref="G2:I2"/>
    <mergeCell ref="H54:I5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46"/>
  <sheetViews>
    <sheetView showGridLines="0" showZeros="0" zoomScaleNormal="100" workbookViewId="0">
      <selection activeCell="F8" sqref="F8:F273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49</v>
      </c>
      <c r="B3" s="210"/>
      <c r="C3" s="97" t="str">
        <f>CONCATENATE(cislostavby," ",nazevstavby)</f>
        <v>NA90160010 Přestavba bývalého pohostinství v obci Bílov</v>
      </c>
      <c r="D3" s="151"/>
      <c r="E3" s="152" t="s">
        <v>66</v>
      </c>
      <c r="F3" s="153" t="str">
        <f>Rekapitulace!H1</f>
        <v>02</v>
      </c>
      <c r="G3" s="154"/>
    </row>
    <row r="4" spans="1:104" ht="13.5" thickBot="1">
      <c r="A4" s="219" t="s">
        <v>51</v>
      </c>
      <c r="B4" s="212"/>
      <c r="C4" s="103" t="str">
        <f>CONCATENATE(cisloobjektu," ",nazevobjektu)</f>
        <v>01 Přestavba bývalého pohostinství v obci Bílov</v>
      </c>
      <c r="D4" s="155"/>
      <c r="E4" s="220" t="str">
        <f>Rekapitulace!G2</f>
        <v>Přestavba bývalého pohostinství v obci Bílov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82</v>
      </c>
      <c r="C8" s="173" t="s">
        <v>83</v>
      </c>
      <c r="D8" s="174" t="s">
        <v>84</v>
      </c>
      <c r="E8" s="175">
        <v>28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ht="22.5">
      <c r="A9" s="171">
        <v>2</v>
      </c>
      <c r="B9" s="172" t="s">
        <v>85</v>
      </c>
      <c r="C9" s="173" t="s">
        <v>86</v>
      </c>
      <c r="D9" s="174" t="s">
        <v>87</v>
      </c>
      <c r="E9" s="175">
        <v>17.832599999999999</v>
      </c>
      <c r="F9" s="175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</v>
      </c>
    </row>
    <row r="10" spans="1:104">
      <c r="A10" s="178"/>
      <c r="B10" s="179" t="s">
        <v>77</v>
      </c>
      <c r="C10" s="180" t="str">
        <f>CONCATENATE(B7," ",C7)</f>
        <v>1 Zemní práce</v>
      </c>
      <c r="D10" s="181"/>
      <c r="E10" s="182"/>
      <c r="F10" s="183"/>
      <c r="G10" s="184">
        <f>SUM(G7:G9)</f>
        <v>0</v>
      </c>
      <c r="O10" s="170">
        <v>4</v>
      </c>
      <c r="BA10" s="185">
        <f>SUM(BA7:BA9)</f>
        <v>0</v>
      </c>
      <c r="BB10" s="185">
        <f>SUM(BB7:BB9)</f>
        <v>0</v>
      </c>
      <c r="BC10" s="185">
        <f>SUM(BC7:BC9)</f>
        <v>0</v>
      </c>
      <c r="BD10" s="185">
        <f>SUM(BD7:BD9)</f>
        <v>0</v>
      </c>
      <c r="BE10" s="185">
        <f>SUM(BE7:BE9)</f>
        <v>0</v>
      </c>
    </row>
    <row r="11" spans="1:104">
      <c r="A11" s="163" t="s">
        <v>74</v>
      </c>
      <c r="B11" s="164" t="s">
        <v>88</v>
      </c>
      <c r="C11" s="165" t="s">
        <v>89</v>
      </c>
      <c r="D11" s="166"/>
      <c r="E11" s="167"/>
      <c r="F11" s="167"/>
      <c r="G11" s="168"/>
      <c r="H11" s="169"/>
      <c r="I11" s="169"/>
      <c r="O11" s="170">
        <v>1</v>
      </c>
    </row>
    <row r="12" spans="1:104" ht="22.5">
      <c r="A12" s="171">
        <v>3</v>
      </c>
      <c r="B12" s="172" t="s">
        <v>90</v>
      </c>
      <c r="C12" s="173" t="s">
        <v>91</v>
      </c>
      <c r="D12" s="174" t="s">
        <v>92</v>
      </c>
      <c r="E12" s="175">
        <v>24</v>
      </c>
      <c r="F12" s="175"/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0.23382</v>
      </c>
    </row>
    <row r="13" spans="1:104">
      <c r="A13" s="171">
        <v>4</v>
      </c>
      <c r="B13" s="172" t="s">
        <v>93</v>
      </c>
      <c r="C13" s="173" t="s">
        <v>94</v>
      </c>
      <c r="D13" s="174" t="s">
        <v>87</v>
      </c>
      <c r="E13" s="175">
        <v>0.9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2.5249999999999999</v>
      </c>
    </row>
    <row r="14" spans="1:104">
      <c r="A14" s="178"/>
      <c r="B14" s="179" t="s">
        <v>77</v>
      </c>
      <c r="C14" s="180" t="str">
        <f>CONCATENATE(B11," ",C11)</f>
        <v>2 Základy a zvláštní zakládání</v>
      </c>
      <c r="D14" s="181"/>
      <c r="E14" s="182"/>
      <c r="F14" s="183"/>
      <c r="G14" s="184">
        <f>SUM(G11:G13)</f>
        <v>0</v>
      </c>
      <c r="O14" s="170">
        <v>4</v>
      </c>
      <c r="BA14" s="185">
        <f>SUM(BA11:BA13)</f>
        <v>0</v>
      </c>
      <c r="BB14" s="185">
        <f>SUM(BB11:BB13)</f>
        <v>0</v>
      </c>
      <c r="BC14" s="185">
        <f>SUM(BC11:BC13)</f>
        <v>0</v>
      </c>
      <c r="BD14" s="185">
        <f>SUM(BD11:BD13)</f>
        <v>0</v>
      </c>
      <c r="BE14" s="185">
        <f>SUM(BE11:BE13)</f>
        <v>0</v>
      </c>
    </row>
    <row r="15" spans="1:104">
      <c r="A15" s="163" t="s">
        <v>74</v>
      </c>
      <c r="B15" s="164" t="s">
        <v>95</v>
      </c>
      <c r="C15" s="165" t="s">
        <v>96</v>
      </c>
      <c r="D15" s="166"/>
      <c r="E15" s="167"/>
      <c r="F15" s="167"/>
      <c r="G15" s="168"/>
      <c r="H15" s="169"/>
      <c r="I15" s="169"/>
      <c r="O15" s="170">
        <v>1</v>
      </c>
    </row>
    <row r="16" spans="1:104" ht="22.5">
      <c r="A16" s="171">
        <v>5</v>
      </c>
      <c r="B16" s="172" t="s">
        <v>97</v>
      </c>
      <c r="C16" s="173" t="s">
        <v>98</v>
      </c>
      <c r="D16" s="174" t="s">
        <v>87</v>
      </c>
      <c r="E16" s="175">
        <v>0.8</v>
      </c>
      <c r="F16" s="175"/>
      <c r="G16" s="176">
        <f t="shared" ref="G16:G23" si="0"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 t="shared" ref="BA16:BA23" si="1">IF(AZ16=1,G16,0)</f>
        <v>0</v>
      </c>
      <c r="BB16" s="146">
        <f t="shared" ref="BB16:BB23" si="2">IF(AZ16=2,G16,0)</f>
        <v>0</v>
      </c>
      <c r="BC16" s="146">
        <f t="shared" ref="BC16:BC23" si="3">IF(AZ16=3,G16,0)</f>
        <v>0</v>
      </c>
      <c r="BD16" s="146">
        <f t="shared" ref="BD16:BD23" si="4">IF(AZ16=4,G16,0)</f>
        <v>0</v>
      </c>
      <c r="BE16" s="146">
        <f t="shared" ref="BE16:BE23" si="5">IF(AZ16=5,G16,0)</f>
        <v>0</v>
      </c>
      <c r="CA16" s="177">
        <v>1</v>
      </c>
      <c r="CB16" s="177">
        <v>1</v>
      </c>
      <c r="CZ16" s="146">
        <v>1.83796</v>
      </c>
    </row>
    <row r="17" spans="1:104">
      <c r="A17" s="171">
        <v>6</v>
      </c>
      <c r="B17" s="172" t="s">
        <v>99</v>
      </c>
      <c r="C17" s="173" t="s">
        <v>100</v>
      </c>
      <c r="D17" s="174" t="s">
        <v>84</v>
      </c>
      <c r="E17" s="175">
        <v>9</v>
      </c>
      <c r="F17" s="175"/>
      <c r="G17" s="176">
        <f t="shared" si="0"/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1</v>
      </c>
      <c r="CZ17" s="146">
        <v>0.30604999999999999</v>
      </c>
    </row>
    <row r="18" spans="1:104">
      <c r="A18" s="171">
        <v>7</v>
      </c>
      <c r="B18" s="172" t="s">
        <v>101</v>
      </c>
      <c r="C18" s="173" t="s">
        <v>102</v>
      </c>
      <c r="D18" s="174" t="s">
        <v>84</v>
      </c>
      <c r="E18" s="175">
        <v>12.52</v>
      </c>
      <c r="F18" s="175"/>
      <c r="G18" s="176">
        <f t="shared" si="0"/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</v>
      </c>
      <c r="CB18" s="177">
        <v>1</v>
      </c>
      <c r="CZ18" s="146">
        <v>0.14621999999999999</v>
      </c>
    </row>
    <row r="19" spans="1:104" ht="22.5">
      <c r="A19" s="171">
        <v>8</v>
      </c>
      <c r="B19" s="172" t="s">
        <v>103</v>
      </c>
      <c r="C19" s="173" t="s">
        <v>104</v>
      </c>
      <c r="D19" s="174" t="s">
        <v>105</v>
      </c>
      <c r="E19" s="175">
        <v>0.49619999999999997</v>
      </c>
      <c r="F19" s="175"/>
      <c r="G19" s="176">
        <f t="shared" si="0"/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</v>
      </c>
      <c r="CB19" s="177">
        <v>1</v>
      </c>
      <c r="CZ19" s="146">
        <v>1.09954</v>
      </c>
    </row>
    <row r="20" spans="1:104" ht="22.5">
      <c r="A20" s="171">
        <v>9</v>
      </c>
      <c r="B20" s="172" t="s">
        <v>106</v>
      </c>
      <c r="C20" s="173" t="s">
        <v>107</v>
      </c>
      <c r="D20" s="174" t="s">
        <v>105</v>
      </c>
      <c r="E20" s="175">
        <v>0.92</v>
      </c>
      <c r="F20" s="175"/>
      <c r="G20" s="176">
        <f t="shared" si="0"/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1</v>
      </c>
      <c r="CZ20" s="146">
        <v>1.0970899999999999</v>
      </c>
    </row>
    <row r="21" spans="1:104" ht="22.5">
      <c r="A21" s="171">
        <v>10</v>
      </c>
      <c r="B21" s="172" t="s">
        <v>108</v>
      </c>
      <c r="C21" s="173" t="s">
        <v>109</v>
      </c>
      <c r="D21" s="174" t="s">
        <v>84</v>
      </c>
      <c r="E21" s="175">
        <v>40.090000000000003</v>
      </c>
      <c r="F21" s="175"/>
      <c r="G21" s="176">
        <f t="shared" si="0"/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</v>
      </c>
      <c r="CB21" s="177">
        <v>1</v>
      </c>
      <c r="CZ21" s="146">
        <v>3.1220000000000001E-2</v>
      </c>
    </row>
    <row r="22" spans="1:104">
      <c r="A22" s="171">
        <v>11</v>
      </c>
      <c r="B22" s="172" t="s">
        <v>110</v>
      </c>
      <c r="C22" s="173" t="s">
        <v>111</v>
      </c>
      <c r="D22" s="174" t="s">
        <v>84</v>
      </c>
      <c r="E22" s="175">
        <v>27.588000000000001</v>
      </c>
      <c r="F22" s="175"/>
      <c r="G22" s="176">
        <f t="shared" si="0"/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1</v>
      </c>
      <c r="CZ22" s="146">
        <v>5.5890000000000002E-2</v>
      </c>
    </row>
    <row r="23" spans="1:104" ht="22.5">
      <c r="A23" s="171">
        <v>12</v>
      </c>
      <c r="B23" s="172" t="s">
        <v>112</v>
      </c>
      <c r="C23" s="173" t="s">
        <v>113</v>
      </c>
      <c r="D23" s="174" t="s">
        <v>84</v>
      </c>
      <c r="E23" s="175">
        <v>4.8</v>
      </c>
      <c r="F23" s="175"/>
      <c r="G23" s="176">
        <f t="shared" si="0"/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</v>
      </c>
      <c r="CB23" s="177">
        <v>1</v>
      </c>
      <c r="CZ23" s="146">
        <v>7.0599999999999996E-2</v>
      </c>
    </row>
    <row r="24" spans="1:104">
      <c r="A24" s="178"/>
      <c r="B24" s="179" t="s">
        <v>77</v>
      </c>
      <c r="C24" s="180" t="str">
        <f>CONCATENATE(B15," ",C15)</f>
        <v>3 Svislé a kompletní konstrukce</v>
      </c>
      <c r="D24" s="181"/>
      <c r="E24" s="182"/>
      <c r="F24" s="183"/>
      <c r="G24" s="184">
        <f>SUM(G15:G23)</f>
        <v>0</v>
      </c>
      <c r="O24" s="170">
        <v>4</v>
      </c>
      <c r="BA24" s="185">
        <f>SUM(BA15:BA23)</f>
        <v>0</v>
      </c>
      <c r="BB24" s="185">
        <f>SUM(BB15:BB23)</f>
        <v>0</v>
      </c>
      <c r="BC24" s="185">
        <f>SUM(BC15:BC23)</f>
        <v>0</v>
      </c>
      <c r="BD24" s="185">
        <f>SUM(BD15:BD23)</f>
        <v>0</v>
      </c>
      <c r="BE24" s="185">
        <f>SUM(BE15:BE23)</f>
        <v>0</v>
      </c>
    </row>
    <row r="25" spans="1:104">
      <c r="A25" s="163" t="s">
        <v>74</v>
      </c>
      <c r="B25" s="164" t="s">
        <v>114</v>
      </c>
      <c r="C25" s="165" t="s">
        <v>115</v>
      </c>
      <c r="D25" s="166"/>
      <c r="E25" s="167"/>
      <c r="F25" s="167"/>
      <c r="G25" s="168"/>
      <c r="H25" s="169"/>
      <c r="I25" s="169"/>
      <c r="O25" s="170">
        <v>1</v>
      </c>
    </row>
    <row r="26" spans="1:104">
      <c r="A26" s="171">
        <v>13</v>
      </c>
      <c r="B26" s="172" t="s">
        <v>116</v>
      </c>
      <c r="C26" s="173" t="s">
        <v>117</v>
      </c>
      <c r="D26" s="174" t="s">
        <v>87</v>
      </c>
      <c r="E26" s="175">
        <v>11.5</v>
      </c>
      <c r="F26" s="175"/>
      <c r="G26" s="176">
        <f t="shared" ref="G26:G33" si="6"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 t="shared" ref="BA26:BA33" si="7">IF(AZ26=1,G26,0)</f>
        <v>0</v>
      </c>
      <c r="BB26" s="146">
        <f t="shared" ref="BB26:BB33" si="8">IF(AZ26=2,G26,0)</f>
        <v>0</v>
      </c>
      <c r="BC26" s="146">
        <f t="shared" ref="BC26:BC33" si="9">IF(AZ26=3,G26,0)</f>
        <v>0</v>
      </c>
      <c r="BD26" s="146">
        <f t="shared" ref="BD26:BD33" si="10">IF(AZ26=4,G26,0)</f>
        <v>0</v>
      </c>
      <c r="BE26" s="146">
        <f t="shared" ref="BE26:BE33" si="11">IF(AZ26=5,G26,0)</f>
        <v>0</v>
      </c>
      <c r="CA26" s="177">
        <v>1</v>
      </c>
      <c r="CB26" s="177">
        <v>1</v>
      </c>
      <c r="CZ26" s="146">
        <v>0</v>
      </c>
    </row>
    <row r="27" spans="1:104">
      <c r="A27" s="171">
        <v>14</v>
      </c>
      <c r="B27" s="172" t="s">
        <v>118</v>
      </c>
      <c r="C27" s="173" t="s">
        <v>119</v>
      </c>
      <c r="D27" s="174" t="s">
        <v>120</v>
      </c>
      <c r="E27" s="175">
        <v>2</v>
      </c>
      <c r="F27" s="175"/>
      <c r="G27" s="176">
        <f t="shared" si="6"/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 t="shared" si="7"/>
        <v>0</v>
      </c>
      <c r="BB27" s="146">
        <f t="shared" si="8"/>
        <v>0</v>
      </c>
      <c r="BC27" s="146">
        <f t="shared" si="9"/>
        <v>0</v>
      </c>
      <c r="BD27" s="146">
        <f t="shared" si="10"/>
        <v>0</v>
      </c>
      <c r="BE27" s="146">
        <f t="shared" si="11"/>
        <v>0</v>
      </c>
      <c r="CA27" s="177">
        <v>1</v>
      </c>
      <c r="CB27" s="177">
        <v>1</v>
      </c>
      <c r="CZ27" s="146">
        <v>0.19087000000000001</v>
      </c>
    </row>
    <row r="28" spans="1:104">
      <c r="A28" s="171">
        <v>15</v>
      </c>
      <c r="B28" s="172" t="s">
        <v>121</v>
      </c>
      <c r="C28" s="173" t="s">
        <v>122</v>
      </c>
      <c r="D28" s="174" t="s">
        <v>87</v>
      </c>
      <c r="E28" s="175">
        <v>3.96</v>
      </c>
      <c r="F28" s="175"/>
      <c r="G28" s="176">
        <f t="shared" si="6"/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</v>
      </c>
      <c r="CB28" s="177">
        <v>1</v>
      </c>
      <c r="CZ28" s="146">
        <v>2.5251199999999998</v>
      </c>
    </row>
    <row r="29" spans="1:104">
      <c r="A29" s="171">
        <v>16</v>
      </c>
      <c r="B29" s="172" t="s">
        <v>123</v>
      </c>
      <c r="C29" s="173" t="s">
        <v>124</v>
      </c>
      <c r="D29" s="174" t="s">
        <v>105</v>
      </c>
      <c r="E29" s="175">
        <v>0.27</v>
      </c>
      <c r="F29" s="175"/>
      <c r="G29" s="176">
        <f t="shared" si="6"/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</v>
      </c>
      <c r="CB29" s="177">
        <v>1</v>
      </c>
      <c r="CZ29" s="146">
        <v>1.02092</v>
      </c>
    </row>
    <row r="30" spans="1:104">
      <c r="A30" s="171">
        <v>17</v>
      </c>
      <c r="B30" s="172" t="s">
        <v>125</v>
      </c>
      <c r="C30" s="173" t="s">
        <v>126</v>
      </c>
      <c r="D30" s="174" t="s">
        <v>84</v>
      </c>
      <c r="E30" s="175">
        <v>10</v>
      </c>
      <c r="F30" s="175"/>
      <c r="G30" s="176">
        <f t="shared" si="6"/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</v>
      </c>
      <c r="CB30" s="177">
        <v>1</v>
      </c>
      <c r="CZ30" s="146">
        <v>7.0200000000000002E-3</v>
      </c>
    </row>
    <row r="31" spans="1:104">
      <c r="A31" s="171">
        <v>18</v>
      </c>
      <c r="B31" s="172" t="s">
        <v>127</v>
      </c>
      <c r="C31" s="173" t="s">
        <v>128</v>
      </c>
      <c r="D31" s="174" t="s">
        <v>84</v>
      </c>
      <c r="E31" s="175">
        <v>21.327999999999999</v>
      </c>
      <c r="F31" s="175"/>
      <c r="G31" s="176">
        <f t="shared" si="6"/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</v>
      </c>
      <c r="CB31" s="177">
        <v>1</v>
      </c>
      <c r="CZ31" s="146">
        <v>3.2399999999999998E-2</v>
      </c>
    </row>
    <row r="32" spans="1:104">
      <c r="A32" s="171">
        <v>19</v>
      </c>
      <c r="B32" s="172" t="s">
        <v>129</v>
      </c>
      <c r="C32" s="173" t="s">
        <v>130</v>
      </c>
      <c r="D32" s="174" t="s">
        <v>84</v>
      </c>
      <c r="E32" s="175">
        <v>21.327999999999999</v>
      </c>
      <c r="F32" s="175"/>
      <c r="G32" s="176">
        <f t="shared" si="6"/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1</v>
      </c>
      <c r="CZ32" s="146">
        <v>0</v>
      </c>
    </row>
    <row r="33" spans="1:104" ht="22.5">
      <c r="A33" s="171">
        <v>20</v>
      </c>
      <c r="B33" s="172" t="s">
        <v>131</v>
      </c>
      <c r="C33" s="173" t="s">
        <v>132</v>
      </c>
      <c r="D33" s="174" t="s">
        <v>84</v>
      </c>
      <c r="E33" s="175">
        <v>81.825000000000003</v>
      </c>
      <c r="F33" s="175"/>
      <c r="G33" s="176">
        <f t="shared" si="6"/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1</v>
      </c>
      <c r="CB33" s="177">
        <v>1</v>
      </c>
      <c r="CZ33" s="146">
        <v>1.8790000000000001E-2</v>
      </c>
    </row>
    <row r="34" spans="1:104">
      <c r="A34" s="178"/>
      <c r="B34" s="179" t="s">
        <v>77</v>
      </c>
      <c r="C34" s="180" t="str">
        <f>CONCATENATE(B25," ",C25)</f>
        <v>4 Vodorovné konstrukce</v>
      </c>
      <c r="D34" s="181"/>
      <c r="E34" s="182"/>
      <c r="F34" s="183"/>
      <c r="G34" s="184">
        <f>SUM(G25:G33)</f>
        <v>0</v>
      </c>
      <c r="O34" s="170">
        <v>4</v>
      </c>
      <c r="BA34" s="185">
        <f>SUM(BA25:BA33)</f>
        <v>0</v>
      </c>
      <c r="BB34" s="185">
        <f>SUM(BB25:BB33)</f>
        <v>0</v>
      </c>
      <c r="BC34" s="185">
        <f>SUM(BC25:BC33)</f>
        <v>0</v>
      </c>
      <c r="BD34" s="185">
        <f>SUM(BD25:BD33)</f>
        <v>0</v>
      </c>
      <c r="BE34" s="185">
        <f>SUM(BE25:BE33)</f>
        <v>0</v>
      </c>
    </row>
    <row r="35" spans="1:104">
      <c r="A35" s="163" t="s">
        <v>74</v>
      </c>
      <c r="B35" s="164" t="s">
        <v>133</v>
      </c>
      <c r="C35" s="165" t="s">
        <v>134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21</v>
      </c>
      <c r="B36" s="172" t="s">
        <v>135</v>
      </c>
      <c r="C36" s="173" t="s">
        <v>136</v>
      </c>
      <c r="D36" s="174" t="s">
        <v>84</v>
      </c>
      <c r="E36" s="175">
        <v>28</v>
      </c>
      <c r="F36" s="175"/>
      <c r="G36" s="176">
        <f t="shared" ref="G36:G41" si="12"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 t="shared" ref="BA36:BA41" si="13">IF(AZ36=1,G36,0)</f>
        <v>0</v>
      </c>
      <c r="BB36" s="146">
        <f t="shared" ref="BB36:BB41" si="14">IF(AZ36=2,G36,0)</f>
        <v>0</v>
      </c>
      <c r="BC36" s="146">
        <f t="shared" ref="BC36:BC41" si="15">IF(AZ36=3,G36,0)</f>
        <v>0</v>
      </c>
      <c r="BD36" s="146">
        <f t="shared" ref="BD36:BD41" si="16">IF(AZ36=4,G36,0)</f>
        <v>0</v>
      </c>
      <c r="BE36" s="146">
        <f t="shared" ref="BE36:BE41" si="17">IF(AZ36=5,G36,0)</f>
        <v>0</v>
      </c>
      <c r="CA36" s="177">
        <v>1</v>
      </c>
      <c r="CB36" s="177">
        <v>1</v>
      </c>
      <c r="CZ36" s="146">
        <v>0.1012</v>
      </c>
    </row>
    <row r="37" spans="1:104">
      <c r="A37" s="171">
        <v>22</v>
      </c>
      <c r="B37" s="172" t="s">
        <v>137</v>
      </c>
      <c r="C37" s="173" t="s">
        <v>138</v>
      </c>
      <c r="D37" s="174" t="s">
        <v>84</v>
      </c>
      <c r="E37" s="175">
        <v>28</v>
      </c>
      <c r="F37" s="175"/>
      <c r="G37" s="176">
        <f t="shared" si="12"/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 t="shared" si="13"/>
        <v>0</v>
      </c>
      <c r="BB37" s="146">
        <f t="shared" si="14"/>
        <v>0</v>
      </c>
      <c r="BC37" s="146">
        <f t="shared" si="15"/>
        <v>0</v>
      </c>
      <c r="BD37" s="146">
        <f t="shared" si="16"/>
        <v>0</v>
      </c>
      <c r="BE37" s="146">
        <f t="shared" si="17"/>
        <v>0</v>
      </c>
      <c r="CA37" s="177">
        <v>1</v>
      </c>
      <c r="CB37" s="177">
        <v>1</v>
      </c>
      <c r="CZ37" s="146">
        <v>0.11637</v>
      </c>
    </row>
    <row r="38" spans="1:104" ht="22.5">
      <c r="A38" s="171">
        <v>23</v>
      </c>
      <c r="B38" s="172" t="s">
        <v>139</v>
      </c>
      <c r="C38" s="173" t="s">
        <v>140</v>
      </c>
      <c r="D38" s="174" t="s">
        <v>84</v>
      </c>
      <c r="E38" s="175">
        <v>28</v>
      </c>
      <c r="F38" s="175"/>
      <c r="G38" s="176">
        <f t="shared" si="12"/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 t="shared" si="13"/>
        <v>0</v>
      </c>
      <c r="BB38" s="146">
        <f t="shared" si="14"/>
        <v>0</v>
      </c>
      <c r="BC38" s="146">
        <f t="shared" si="15"/>
        <v>0</v>
      </c>
      <c r="BD38" s="146">
        <f t="shared" si="16"/>
        <v>0</v>
      </c>
      <c r="BE38" s="146">
        <f t="shared" si="17"/>
        <v>0</v>
      </c>
      <c r="CA38" s="177">
        <v>1</v>
      </c>
      <c r="CB38" s="177">
        <v>1</v>
      </c>
      <c r="CZ38" s="146">
        <v>0.48574000000000001</v>
      </c>
    </row>
    <row r="39" spans="1:104">
      <c r="A39" s="171">
        <v>24</v>
      </c>
      <c r="B39" s="172" t="s">
        <v>141</v>
      </c>
      <c r="C39" s="173" t="s">
        <v>142</v>
      </c>
      <c r="D39" s="174" t="s">
        <v>84</v>
      </c>
      <c r="E39" s="175">
        <v>28</v>
      </c>
      <c r="F39" s="175"/>
      <c r="G39" s="176">
        <f t="shared" si="12"/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 t="shared" si="13"/>
        <v>0</v>
      </c>
      <c r="BB39" s="146">
        <f t="shared" si="14"/>
        <v>0</v>
      </c>
      <c r="BC39" s="146">
        <f t="shared" si="15"/>
        <v>0</v>
      </c>
      <c r="BD39" s="146">
        <f t="shared" si="16"/>
        <v>0</v>
      </c>
      <c r="BE39" s="146">
        <f t="shared" si="17"/>
        <v>0</v>
      </c>
      <c r="CA39" s="177">
        <v>1</v>
      </c>
      <c r="CB39" s="177">
        <v>1</v>
      </c>
      <c r="CZ39" s="146">
        <v>7.0000000000000007E-2</v>
      </c>
    </row>
    <row r="40" spans="1:104" ht="22.5">
      <c r="A40" s="171">
        <v>25</v>
      </c>
      <c r="B40" s="172" t="s">
        <v>143</v>
      </c>
      <c r="C40" s="173" t="s">
        <v>144</v>
      </c>
      <c r="D40" s="174" t="s">
        <v>87</v>
      </c>
      <c r="E40" s="175">
        <v>7</v>
      </c>
      <c r="F40" s="175"/>
      <c r="G40" s="176">
        <f t="shared" si="12"/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 t="shared" si="13"/>
        <v>0</v>
      </c>
      <c r="BB40" s="146">
        <f t="shared" si="14"/>
        <v>0</v>
      </c>
      <c r="BC40" s="146">
        <f t="shared" si="15"/>
        <v>0</v>
      </c>
      <c r="BD40" s="146">
        <f t="shared" si="16"/>
        <v>0</v>
      </c>
      <c r="BE40" s="146">
        <f t="shared" si="17"/>
        <v>0</v>
      </c>
      <c r="CA40" s="177">
        <v>1</v>
      </c>
      <c r="CB40" s="177">
        <v>1</v>
      </c>
      <c r="CZ40" s="146">
        <v>0</v>
      </c>
    </row>
    <row r="41" spans="1:104">
      <c r="A41" s="171">
        <v>26</v>
      </c>
      <c r="B41" s="172" t="s">
        <v>145</v>
      </c>
      <c r="C41" s="173" t="s">
        <v>146</v>
      </c>
      <c r="D41" s="174" t="s">
        <v>84</v>
      </c>
      <c r="E41" s="175">
        <v>28</v>
      </c>
      <c r="F41" s="175"/>
      <c r="G41" s="176">
        <f t="shared" si="12"/>
        <v>0</v>
      </c>
      <c r="O41" s="170">
        <v>2</v>
      </c>
      <c r="AA41" s="146">
        <v>3</v>
      </c>
      <c r="AB41" s="146">
        <v>1</v>
      </c>
      <c r="AC41" s="146">
        <v>59245020</v>
      </c>
      <c r="AZ41" s="146">
        <v>1</v>
      </c>
      <c r="BA41" s="146">
        <f t="shared" si="13"/>
        <v>0</v>
      </c>
      <c r="BB41" s="146">
        <f t="shared" si="14"/>
        <v>0</v>
      </c>
      <c r="BC41" s="146">
        <f t="shared" si="15"/>
        <v>0</v>
      </c>
      <c r="BD41" s="146">
        <f t="shared" si="16"/>
        <v>0</v>
      </c>
      <c r="BE41" s="146">
        <f t="shared" si="17"/>
        <v>0</v>
      </c>
      <c r="CA41" s="177">
        <v>3</v>
      </c>
      <c r="CB41" s="177">
        <v>1</v>
      </c>
      <c r="CZ41" s="146">
        <v>0.12959999999999999</v>
      </c>
    </row>
    <row r="42" spans="1:104">
      <c r="A42" s="178"/>
      <c r="B42" s="179" t="s">
        <v>77</v>
      </c>
      <c r="C42" s="180" t="str">
        <f>CONCATENATE(B35," ",C35)</f>
        <v>5 Komunikace</v>
      </c>
      <c r="D42" s="181"/>
      <c r="E42" s="182"/>
      <c r="F42" s="183"/>
      <c r="G42" s="184">
        <f>SUM(G35:G41)</f>
        <v>0</v>
      </c>
      <c r="O42" s="170">
        <v>4</v>
      </c>
      <c r="BA42" s="185">
        <f>SUM(BA35:BA41)</f>
        <v>0</v>
      </c>
      <c r="BB42" s="185">
        <f>SUM(BB35:BB41)</f>
        <v>0</v>
      </c>
      <c r="BC42" s="185">
        <f>SUM(BC35:BC41)</f>
        <v>0</v>
      </c>
      <c r="BD42" s="185">
        <f>SUM(BD35:BD41)</f>
        <v>0</v>
      </c>
      <c r="BE42" s="185">
        <f>SUM(BE35:BE41)</f>
        <v>0</v>
      </c>
    </row>
    <row r="43" spans="1:104">
      <c r="A43" s="163" t="s">
        <v>74</v>
      </c>
      <c r="B43" s="164" t="s">
        <v>147</v>
      </c>
      <c r="C43" s="165" t="s">
        <v>148</v>
      </c>
      <c r="D43" s="166"/>
      <c r="E43" s="167"/>
      <c r="F43" s="167"/>
      <c r="G43" s="168"/>
      <c r="H43" s="169"/>
      <c r="I43" s="169"/>
      <c r="O43" s="170">
        <v>1</v>
      </c>
    </row>
    <row r="44" spans="1:104">
      <c r="A44" s="171">
        <v>27</v>
      </c>
      <c r="B44" s="172" t="s">
        <v>149</v>
      </c>
      <c r="C44" s="173" t="s">
        <v>150</v>
      </c>
      <c r="D44" s="174" t="s">
        <v>84</v>
      </c>
      <c r="E44" s="175">
        <v>89.03</v>
      </c>
      <c r="F44" s="175"/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1.7430000000000001E-2</v>
      </c>
    </row>
    <row r="45" spans="1:104">
      <c r="A45" s="171">
        <v>28</v>
      </c>
      <c r="B45" s="172" t="s">
        <v>151</v>
      </c>
      <c r="C45" s="173" t="s">
        <v>152</v>
      </c>
      <c r="D45" s="174" t="s">
        <v>84</v>
      </c>
      <c r="E45" s="175">
        <v>14.2</v>
      </c>
      <c r="F45" s="175"/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0.04</v>
      </c>
    </row>
    <row r="46" spans="1:104">
      <c r="A46" s="171">
        <v>29</v>
      </c>
      <c r="B46" s="172" t="s">
        <v>153</v>
      </c>
      <c r="C46" s="173" t="s">
        <v>154</v>
      </c>
      <c r="D46" s="174" t="s">
        <v>84</v>
      </c>
      <c r="E46" s="175">
        <v>266.39999999999998</v>
      </c>
      <c r="F46" s="175"/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0.02</v>
      </c>
    </row>
    <row r="47" spans="1:104">
      <c r="A47" s="171">
        <v>30</v>
      </c>
      <c r="B47" s="172" t="s">
        <v>155</v>
      </c>
      <c r="C47" s="173" t="s">
        <v>156</v>
      </c>
      <c r="D47" s="174" t="s">
        <v>84</v>
      </c>
      <c r="E47" s="175">
        <v>45</v>
      </c>
      <c r="F47" s="175"/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3.6099999999999999E-3</v>
      </c>
    </row>
    <row r="48" spans="1:104">
      <c r="A48" s="178"/>
      <c r="B48" s="179" t="s">
        <v>77</v>
      </c>
      <c r="C48" s="180" t="str">
        <f>CONCATENATE(B43," ",C43)</f>
        <v>61 Upravy povrchů vnitřní</v>
      </c>
      <c r="D48" s="181"/>
      <c r="E48" s="182"/>
      <c r="F48" s="183"/>
      <c r="G48" s="184">
        <f>SUM(G43:G47)</f>
        <v>0</v>
      </c>
      <c r="O48" s="170">
        <v>4</v>
      </c>
      <c r="BA48" s="185">
        <f>SUM(BA43:BA47)</f>
        <v>0</v>
      </c>
      <c r="BB48" s="185">
        <f>SUM(BB43:BB47)</f>
        <v>0</v>
      </c>
      <c r="BC48" s="185">
        <f>SUM(BC43:BC47)</f>
        <v>0</v>
      </c>
      <c r="BD48" s="185">
        <f>SUM(BD43:BD47)</f>
        <v>0</v>
      </c>
      <c r="BE48" s="185">
        <f>SUM(BE43:BE47)</f>
        <v>0</v>
      </c>
    </row>
    <row r="49" spans="1:104">
      <c r="A49" s="163" t="s">
        <v>74</v>
      </c>
      <c r="B49" s="164" t="s">
        <v>157</v>
      </c>
      <c r="C49" s="165" t="s">
        <v>158</v>
      </c>
      <c r="D49" s="166"/>
      <c r="E49" s="167"/>
      <c r="F49" s="167"/>
      <c r="G49" s="168"/>
      <c r="H49" s="169"/>
      <c r="I49" s="169"/>
      <c r="O49" s="170">
        <v>1</v>
      </c>
    </row>
    <row r="50" spans="1:104">
      <c r="A50" s="171">
        <v>31</v>
      </c>
      <c r="B50" s="172" t="s">
        <v>159</v>
      </c>
      <c r="C50" s="173" t="s">
        <v>160</v>
      </c>
      <c r="D50" s="174" t="s">
        <v>84</v>
      </c>
      <c r="E50" s="175">
        <v>17.440000000000001</v>
      </c>
      <c r="F50" s="175"/>
      <c r="G50" s="176">
        <f t="shared" ref="G50:G57" si="18">E50*F50</f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 t="shared" ref="BA50:BA57" si="19">IF(AZ50=1,G50,0)</f>
        <v>0</v>
      </c>
      <c r="BB50" s="146">
        <f t="shared" ref="BB50:BB57" si="20">IF(AZ50=2,G50,0)</f>
        <v>0</v>
      </c>
      <c r="BC50" s="146">
        <f t="shared" ref="BC50:BC57" si="21">IF(AZ50=3,G50,0)</f>
        <v>0</v>
      </c>
      <c r="BD50" s="146">
        <f t="shared" ref="BD50:BD57" si="22">IF(AZ50=4,G50,0)</f>
        <v>0</v>
      </c>
      <c r="BE50" s="146">
        <f t="shared" ref="BE50:BE57" si="23">IF(AZ50=5,G50,0)</f>
        <v>0</v>
      </c>
      <c r="CA50" s="177">
        <v>1</v>
      </c>
      <c r="CB50" s="177">
        <v>1</v>
      </c>
      <c r="CZ50" s="146">
        <v>6.0400000000000002E-3</v>
      </c>
    </row>
    <row r="51" spans="1:104">
      <c r="A51" s="171">
        <v>32</v>
      </c>
      <c r="B51" s="172" t="s">
        <v>161</v>
      </c>
      <c r="C51" s="173" t="s">
        <v>162</v>
      </c>
      <c r="D51" s="174" t="s">
        <v>84</v>
      </c>
      <c r="E51" s="175">
        <v>35.75</v>
      </c>
      <c r="F51" s="175"/>
      <c r="G51" s="176">
        <f t="shared" si="18"/>
        <v>0</v>
      </c>
      <c r="O51" s="170">
        <v>2</v>
      </c>
      <c r="AA51" s="146">
        <v>1</v>
      </c>
      <c r="AB51" s="146">
        <v>0</v>
      </c>
      <c r="AC51" s="146">
        <v>0</v>
      </c>
      <c r="AZ51" s="146">
        <v>1</v>
      </c>
      <c r="BA51" s="146">
        <f t="shared" si="19"/>
        <v>0</v>
      </c>
      <c r="BB51" s="146">
        <f t="shared" si="20"/>
        <v>0</v>
      </c>
      <c r="BC51" s="146">
        <f t="shared" si="21"/>
        <v>0</v>
      </c>
      <c r="BD51" s="146">
        <f t="shared" si="22"/>
        <v>0</v>
      </c>
      <c r="BE51" s="146">
        <f t="shared" si="23"/>
        <v>0</v>
      </c>
      <c r="CA51" s="177">
        <v>1</v>
      </c>
      <c r="CB51" s="177">
        <v>0</v>
      </c>
      <c r="CZ51" s="146">
        <v>0</v>
      </c>
    </row>
    <row r="52" spans="1:104">
      <c r="A52" s="171">
        <v>33</v>
      </c>
      <c r="B52" s="172" t="s">
        <v>163</v>
      </c>
      <c r="C52" s="173" t="s">
        <v>164</v>
      </c>
      <c r="D52" s="174" t="s">
        <v>84</v>
      </c>
      <c r="E52" s="175">
        <v>43.6</v>
      </c>
      <c r="F52" s="175"/>
      <c r="G52" s="176">
        <f t="shared" si="18"/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 t="shared" si="19"/>
        <v>0</v>
      </c>
      <c r="BB52" s="146">
        <f t="shared" si="20"/>
        <v>0</v>
      </c>
      <c r="BC52" s="146">
        <f t="shared" si="21"/>
        <v>0</v>
      </c>
      <c r="BD52" s="146">
        <f t="shared" si="22"/>
        <v>0</v>
      </c>
      <c r="BE52" s="146">
        <f t="shared" si="23"/>
        <v>0</v>
      </c>
      <c r="CA52" s="177">
        <v>1</v>
      </c>
      <c r="CB52" s="177">
        <v>1</v>
      </c>
      <c r="CZ52" s="146">
        <v>1.4659999999999999E-2</v>
      </c>
    </row>
    <row r="53" spans="1:104" ht="22.5">
      <c r="A53" s="171">
        <v>34</v>
      </c>
      <c r="B53" s="172" t="s">
        <v>165</v>
      </c>
      <c r="C53" s="173" t="s">
        <v>166</v>
      </c>
      <c r="D53" s="174" t="s">
        <v>84</v>
      </c>
      <c r="E53" s="175">
        <v>35.75</v>
      </c>
      <c r="F53" s="175"/>
      <c r="G53" s="176">
        <f t="shared" si="18"/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 t="shared" si="19"/>
        <v>0</v>
      </c>
      <c r="BB53" s="146">
        <f t="shared" si="20"/>
        <v>0</v>
      </c>
      <c r="BC53" s="146">
        <f t="shared" si="21"/>
        <v>0</v>
      </c>
      <c r="BD53" s="146">
        <f t="shared" si="22"/>
        <v>0</v>
      </c>
      <c r="BE53" s="146">
        <f t="shared" si="23"/>
        <v>0</v>
      </c>
      <c r="CA53" s="177">
        <v>1</v>
      </c>
      <c r="CB53" s="177">
        <v>1</v>
      </c>
      <c r="CZ53" s="146">
        <v>1.008E-2</v>
      </c>
    </row>
    <row r="54" spans="1:104">
      <c r="A54" s="171">
        <v>35</v>
      </c>
      <c r="B54" s="172" t="s">
        <v>167</v>
      </c>
      <c r="C54" s="173" t="s">
        <v>168</v>
      </c>
      <c r="D54" s="174" t="s">
        <v>92</v>
      </c>
      <c r="E54" s="175">
        <v>12.96</v>
      </c>
      <c r="F54" s="175"/>
      <c r="G54" s="176">
        <f t="shared" si="18"/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 t="shared" si="19"/>
        <v>0</v>
      </c>
      <c r="BB54" s="146">
        <f t="shared" si="20"/>
        <v>0</v>
      </c>
      <c r="BC54" s="146">
        <f t="shared" si="21"/>
        <v>0</v>
      </c>
      <c r="BD54" s="146">
        <f t="shared" si="22"/>
        <v>0</v>
      </c>
      <c r="BE54" s="146">
        <f t="shared" si="23"/>
        <v>0</v>
      </c>
      <c r="CA54" s="177">
        <v>1</v>
      </c>
      <c r="CB54" s="177">
        <v>1</v>
      </c>
      <c r="CZ54" s="146">
        <v>2.96E-3</v>
      </c>
    </row>
    <row r="55" spans="1:104" ht="22.5">
      <c r="A55" s="171">
        <v>36</v>
      </c>
      <c r="B55" s="172" t="s">
        <v>169</v>
      </c>
      <c r="C55" s="173" t="s">
        <v>170</v>
      </c>
      <c r="D55" s="174" t="s">
        <v>84</v>
      </c>
      <c r="E55" s="175">
        <v>156.65</v>
      </c>
      <c r="F55" s="175"/>
      <c r="G55" s="176">
        <f t="shared" si="18"/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 t="shared" si="19"/>
        <v>0</v>
      </c>
      <c r="BB55" s="146">
        <f t="shared" si="20"/>
        <v>0</v>
      </c>
      <c r="BC55" s="146">
        <f t="shared" si="21"/>
        <v>0</v>
      </c>
      <c r="BD55" s="146">
        <f t="shared" si="22"/>
        <v>0</v>
      </c>
      <c r="BE55" s="146">
        <f t="shared" si="23"/>
        <v>0</v>
      </c>
      <c r="CA55" s="177">
        <v>1</v>
      </c>
      <c r="CB55" s="177">
        <v>1</v>
      </c>
      <c r="CZ55" s="146">
        <v>1.397E-2</v>
      </c>
    </row>
    <row r="56" spans="1:104">
      <c r="A56" s="171">
        <v>37</v>
      </c>
      <c r="B56" s="172" t="s">
        <v>171</v>
      </c>
      <c r="C56" s="173" t="s">
        <v>172</v>
      </c>
      <c r="D56" s="174" t="s">
        <v>92</v>
      </c>
      <c r="E56" s="175">
        <v>7</v>
      </c>
      <c r="F56" s="175"/>
      <c r="G56" s="176">
        <f t="shared" si="18"/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 t="shared" si="19"/>
        <v>0</v>
      </c>
      <c r="BB56" s="146">
        <f t="shared" si="20"/>
        <v>0</v>
      </c>
      <c r="BC56" s="146">
        <f t="shared" si="21"/>
        <v>0</v>
      </c>
      <c r="BD56" s="146">
        <f t="shared" si="22"/>
        <v>0</v>
      </c>
      <c r="BE56" s="146">
        <f t="shared" si="23"/>
        <v>0</v>
      </c>
      <c r="CA56" s="177">
        <v>1</v>
      </c>
      <c r="CB56" s="177">
        <v>1</v>
      </c>
      <c r="CZ56" s="146">
        <v>2.8700000000000002E-3</v>
      </c>
    </row>
    <row r="57" spans="1:104" ht="22.5">
      <c r="A57" s="171">
        <v>38</v>
      </c>
      <c r="B57" s="172" t="s">
        <v>173</v>
      </c>
      <c r="C57" s="173" t="s">
        <v>174</v>
      </c>
      <c r="D57" s="174" t="s">
        <v>92</v>
      </c>
      <c r="E57" s="175">
        <v>11.9</v>
      </c>
      <c r="F57" s="175"/>
      <c r="G57" s="176">
        <f t="shared" si="18"/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 t="shared" si="19"/>
        <v>0</v>
      </c>
      <c r="BB57" s="146">
        <f t="shared" si="20"/>
        <v>0</v>
      </c>
      <c r="BC57" s="146">
        <f t="shared" si="21"/>
        <v>0</v>
      </c>
      <c r="BD57" s="146">
        <f t="shared" si="22"/>
        <v>0</v>
      </c>
      <c r="BE57" s="146">
        <f t="shared" si="23"/>
        <v>0</v>
      </c>
      <c r="CA57" s="177">
        <v>1</v>
      </c>
      <c r="CB57" s="177">
        <v>1</v>
      </c>
      <c r="CZ57" s="146">
        <v>2.8700000000000002E-3</v>
      </c>
    </row>
    <row r="58" spans="1:104">
      <c r="A58" s="178"/>
      <c r="B58" s="179" t="s">
        <v>77</v>
      </c>
      <c r="C58" s="180" t="str">
        <f>CONCATENATE(B49," ",C49)</f>
        <v>62 Úpravy povrchů vnější</v>
      </c>
      <c r="D58" s="181"/>
      <c r="E58" s="182"/>
      <c r="F58" s="183"/>
      <c r="G58" s="184">
        <f>SUM(G49:G57)</f>
        <v>0</v>
      </c>
      <c r="O58" s="170">
        <v>4</v>
      </c>
      <c r="BA58" s="185">
        <f>SUM(BA49:BA57)</f>
        <v>0</v>
      </c>
      <c r="BB58" s="185">
        <f>SUM(BB49:BB57)</f>
        <v>0</v>
      </c>
      <c r="BC58" s="185">
        <f>SUM(BC49:BC57)</f>
        <v>0</v>
      </c>
      <c r="BD58" s="185">
        <f>SUM(BD49:BD57)</f>
        <v>0</v>
      </c>
      <c r="BE58" s="185">
        <f>SUM(BE49:BE57)</f>
        <v>0</v>
      </c>
    </row>
    <row r="59" spans="1:104">
      <c r="A59" s="163" t="s">
        <v>74</v>
      </c>
      <c r="B59" s="164" t="s">
        <v>175</v>
      </c>
      <c r="C59" s="165" t="s">
        <v>176</v>
      </c>
      <c r="D59" s="166"/>
      <c r="E59" s="167"/>
      <c r="F59" s="167"/>
      <c r="G59" s="168"/>
      <c r="H59" s="169"/>
      <c r="I59" s="169"/>
      <c r="O59" s="170">
        <v>1</v>
      </c>
    </row>
    <row r="60" spans="1:104" ht="22.5">
      <c r="A60" s="171">
        <v>39</v>
      </c>
      <c r="B60" s="172" t="s">
        <v>177</v>
      </c>
      <c r="C60" s="173" t="s">
        <v>178</v>
      </c>
      <c r="D60" s="174" t="s">
        <v>84</v>
      </c>
      <c r="E60" s="175">
        <v>65.25</v>
      </c>
      <c r="F60" s="175"/>
      <c r="G60" s="176">
        <f t="shared" ref="G60:G65" si="24">E60*F60</f>
        <v>0</v>
      </c>
      <c r="O60" s="170">
        <v>2</v>
      </c>
      <c r="AA60" s="146">
        <v>1</v>
      </c>
      <c r="AB60" s="146">
        <v>0</v>
      </c>
      <c r="AC60" s="146">
        <v>0</v>
      </c>
      <c r="AZ60" s="146">
        <v>1</v>
      </c>
      <c r="BA60" s="146">
        <f t="shared" ref="BA60:BA65" si="25">IF(AZ60=1,G60,0)</f>
        <v>0</v>
      </c>
      <c r="BB60" s="146">
        <f t="shared" ref="BB60:BB65" si="26">IF(AZ60=2,G60,0)</f>
        <v>0</v>
      </c>
      <c r="BC60" s="146">
        <f t="shared" ref="BC60:BC65" si="27">IF(AZ60=3,G60,0)</f>
        <v>0</v>
      </c>
      <c r="BD60" s="146">
        <f t="shared" ref="BD60:BD65" si="28">IF(AZ60=4,G60,0)</f>
        <v>0</v>
      </c>
      <c r="BE60" s="146">
        <f t="shared" ref="BE60:BE65" si="29">IF(AZ60=5,G60,0)</f>
        <v>0</v>
      </c>
      <c r="CA60" s="177">
        <v>1</v>
      </c>
      <c r="CB60" s="177">
        <v>0</v>
      </c>
      <c r="CZ60" s="146">
        <v>0</v>
      </c>
    </row>
    <row r="61" spans="1:104">
      <c r="A61" s="171">
        <v>40</v>
      </c>
      <c r="B61" s="172" t="s">
        <v>179</v>
      </c>
      <c r="C61" s="173" t="s">
        <v>180</v>
      </c>
      <c r="D61" s="174" t="s">
        <v>87</v>
      </c>
      <c r="E61" s="175">
        <v>5.6</v>
      </c>
      <c r="F61" s="175"/>
      <c r="G61" s="176">
        <f t="shared" si="24"/>
        <v>0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 t="shared" si="25"/>
        <v>0</v>
      </c>
      <c r="BB61" s="146">
        <f t="shared" si="26"/>
        <v>0</v>
      </c>
      <c r="BC61" s="146">
        <f t="shared" si="27"/>
        <v>0</v>
      </c>
      <c r="BD61" s="146">
        <f t="shared" si="28"/>
        <v>0</v>
      </c>
      <c r="BE61" s="146">
        <f t="shared" si="29"/>
        <v>0</v>
      </c>
      <c r="CA61" s="177">
        <v>1</v>
      </c>
      <c r="CB61" s="177">
        <v>1</v>
      </c>
      <c r="CZ61" s="146">
        <v>2.2563399999999998</v>
      </c>
    </row>
    <row r="62" spans="1:104">
      <c r="A62" s="171">
        <v>41</v>
      </c>
      <c r="B62" s="172" t="s">
        <v>181</v>
      </c>
      <c r="C62" s="173" t="s">
        <v>182</v>
      </c>
      <c r="D62" s="174" t="s">
        <v>87</v>
      </c>
      <c r="E62" s="175">
        <v>3.7349999999999999</v>
      </c>
      <c r="F62" s="175"/>
      <c r="G62" s="176">
        <f t="shared" si="24"/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 t="shared" si="25"/>
        <v>0</v>
      </c>
      <c r="BB62" s="146">
        <f t="shared" si="26"/>
        <v>0</v>
      </c>
      <c r="BC62" s="146">
        <f t="shared" si="27"/>
        <v>0</v>
      </c>
      <c r="BD62" s="146">
        <f t="shared" si="28"/>
        <v>0</v>
      </c>
      <c r="BE62" s="146">
        <f t="shared" si="29"/>
        <v>0</v>
      </c>
      <c r="CA62" s="177">
        <v>1</v>
      </c>
      <c r="CB62" s="177">
        <v>1</v>
      </c>
      <c r="CZ62" s="146">
        <v>2.5249999999999999</v>
      </c>
    </row>
    <row r="63" spans="1:104" ht="22.5">
      <c r="A63" s="171">
        <v>42</v>
      </c>
      <c r="B63" s="172" t="s">
        <v>183</v>
      </c>
      <c r="C63" s="173" t="s">
        <v>184</v>
      </c>
      <c r="D63" s="174" t="s">
        <v>105</v>
      </c>
      <c r="E63" s="175">
        <v>0.79800000000000004</v>
      </c>
      <c r="F63" s="175"/>
      <c r="G63" s="176">
        <f t="shared" si="24"/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 t="shared" si="25"/>
        <v>0</v>
      </c>
      <c r="BB63" s="146">
        <f t="shared" si="26"/>
        <v>0</v>
      </c>
      <c r="BC63" s="146">
        <f t="shared" si="27"/>
        <v>0</v>
      </c>
      <c r="BD63" s="146">
        <f t="shared" si="28"/>
        <v>0</v>
      </c>
      <c r="BE63" s="146">
        <f t="shared" si="29"/>
        <v>0</v>
      </c>
      <c r="CA63" s="177">
        <v>1</v>
      </c>
      <c r="CB63" s="177">
        <v>1</v>
      </c>
      <c r="CZ63" s="146">
        <v>1.0662499999999999</v>
      </c>
    </row>
    <row r="64" spans="1:104">
      <c r="A64" s="171">
        <v>43</v>
      </c>
      <c r="B64" s="172" t="s">
        <v>185</v>
      </c>
      <c r="C64" s="173" t="s">
        <v>186</v>
      </c>
      <c r="D64" s="174" t="s">
        <v>87</v>
      </c>
      <c r="E64" s="175">
        <v>7.8</v>
      </c>
      <c r="F64" s="175"/>
      <c r="G64" s="176">
        <f t="shared" si="24"/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 t="shared" si="25"/>
        <v>0</v>
      </c>
      <c r="BB64" s="146">
        <f t="shared" si="26"/>
        <v>0</v>
      </c>
      <c r="BC64" s="146">
        <f t="shared" si="27"/>
        <v>0</v>
      </c>
      <c r="BD64" s="146">
        <f t="shared" si="28"/>
        <v>0</v>
      </c>
      <c r="BE64" s="146">
        <f t="shared" si="29"/>
        <v>0</v>
      </c>
      <c r="CA64" s="177">
        <v>1</v>
      </c>
      <c r="CB64" s="177">
        <v>1</v>
      </c>
      <c r="CZ64" s="146">
        <v>1.837</v>
      </c>
    </row>
    <row r="65" spans="1:104">
      <c r="A65" s="171">
        <v>44</v>
      </c>
      <c r="B65" s="172" t="s">
        <v>187</v>
      </c>
      <c r="C65" s="173" t="s">
        <v>188</v>
      </c>
      <c r="D65" s="174" t="s">
        <v>189</v>
      </c>
      <c r="E65" s="175">
        <v>36</v>
      </c>
      <c r="F65" s="175"/>
      <c r="G65" s="176">
        <f t="shared" si="24"/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 t="shared" si="25"/>
        <v>0</v>
      </c>
      <c r="BB65" s="146">
        <f t="shared" si="26"/>
        <v>0</v>
      </c>
      <c r="BC65" s="146">
        <f t="shared" si="27"/>
        <v>0</v>
      </c>
      <c r="BD65" s="146">
        <f t="shared" si="28"/>
        <v>0</v>
      </c>
      <c r="BE65" s="146">
        <f t="shared" si="29"/>
        <v>0</v>
      </c>
      <c r="CA65" s="177">
        <v>1</v>
      </c>
      <c r="CB65" s="177">
        <v>1</v>
      </c>
      <c r="CZ65" s="146">
        <v>0.64300000000000002</v>
      </c>
    </row>
    <row r="66" spans="1:104">
      <c r="A66" s="178"/>
      <c r="B66" s="179" t="s">
        <v>77</v>
      </c>
      <c r="C66" s="180" t="str">
        <f>CONCATENATE(B59," ",C59)</f>
        <v>63 Podlahy a podlahové konstrukce</v>
      </c>
      <c r="D66" s="181"/>
      <c r="E66" s="182"/>
      <c r="F66" s="183"/>
      <c r="G66" s="184">
        <f>SUM(G59:G65)</f>
        <v>0</v>
      </c>
      <c r="O66" s="170">
        <v>4</v>
      </c>
      <c r="BA66" s="185">
        <f>SUM(BA59:BA65)</f>
        <v>0</v>
      </c>
      <c r="BB66" s="185">
        <f>SUM(BB59:BB65)</f>
        <v>0</v>
      </c>
      <c r="BC66" s="185">
        <f>SUM(BC59:BC65)</f>
        <v>0</v>
      </c>
      <c r="BD66" s="185">
        <f>SUM(BD59:BD65)</f>
        <v>0</v>
      </c>
      <c r="BE66" s="185">
        <f>SUM(BE59:BE65)</f>
        <v>0</v>
      </c>
    </row>
    <row r="67" spans="1:104">
      <c r="A67" s="163" t="s">
        <v>74</v>
      </c>
      <c r="B67" s="164" t="s">
        <v>190</v>
      </c>
      <c r="C67" s="165" t="s">
        <v>191</v>
      </c>
      <c r="D67" s="166"/>
      <c r="E67" s="167"/>
      <c r="F67" s="167"/>
      <c r="G67" s="168"/>
      <c r="H67" s="169"/>
      <c r="I67" s="169"/>
      <c r="O67" s="170">
        <v>1</v>
      </c>
    </row>
    <row r="68" spans="1:104" ht="22.5">
      <c r="A68" s="171">
        <v>45</v>
      </c>
      <c r="B68" s="172" t="s">
        <v>192</v>
      </c>
      <c r="C68" s="173" t="s">
        <v>193</v>
      </c>
      <c r="D68" s="174" t="s">
        <v>120</v>
      </c>
      <c r="E68" s="175">
        <v>2</v>
      </c>
      <c r="F68" s="175"/>
      <c r="G68" s="176">
        <f t="shared" ref="G68:G84" si="30">E68*F68</f>
        <v>0</v>
      </c>
      <c r="O68" s="170">
        <v>2</v>
      </c>
      <c r="AA68" s="146">
        <v>1</v>
      </c>
      <c r="AB68" s="146">
        <v>0</v>
      </c>
      <c r="AC68" s="146">
        <v>0</v>
      </c>
      <c r="AZ68" s="146">
        <v>1</v>
      </c>
      <c r="BA68" s="146">
        <f t="shared" ref="BA68:BA84" si="31">IF(AZ68=1,G68,0)</f>
        <v>0</v>
      </c>
      <c r="BB68" s="146">
        <f t="shared" ref="BB68:BB84" si="32">IF(AZ68=2,G68,0)</f>
        <v>0</v>
      </c>
      <c r="BC68" s="146">
        <f t="shared" ref="BC68:BC84" si="33">IF(AZ68=3,G68,0)</f>
        <v>0</v>
      </c>
      <c r="BD68" s="146">
        <f t="shared" ref="BD68:BD84" si="34">IF(AZ68=4,G68,0)</f>
        <v>0</v>
      </c>
      <c r="BE68" s="146">
        <f t="shared" ref="BE68:BE84" si="35">IF(AZ68=5,G68,0)</f>
        <v>0</v>
      </c>
      <c r="CA68" s="177">
        <v>1</v>
      </c>
      <c r="CB68" s="177">
        <v>0</v>
      </c>
      <c r="CZ68" s="146">
        <v>0</v>
      </c>
    </row>
    <row r="69" spans="1:104" ht="22.5">
      <c r="A69" s="171">
        <v>46</v>
      </c>
      <c r="B69" s="172" t="s">
        <v>194</v>
      </c>
      <c r="C69" s="173" t="s">
        <v>195</v>
      </c>
      <c r="D69" s="174" t="s">
        <v>120</v>
      </c>
      <c r="E69" s="175">
        <v>3</v>
      </c>
      <c r="F69" s="175"/>
      <c r="G69" s="176">
        <f t="shared" si="30"/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 t="shared" si="31"/>
        <v>0</v>
      </c>
      <c r="BB69" s="146">
        <f t="shared" si="32"/>
        <v>0</v>
      </c>
      <c r="BC69" s="146">
        <f t="shared" si="33"/>
        <v>0</v>
      </c>
      <c r="BD69" s="146">
        <f t="shared" si="34"/>
        <v>0</v>
      </c>
      <c r="BE69" s="146">
        <f t="shared" si="35"/>
        <v>0</v>
      </c>
      <c r="CA69" s="177">
        <v>1</v>
      </c>
      <c r="CB69" s="177">
        <v>1</v>
      </c>
      <c r="CZ69" s="146">
        <v>0</v>
      </c>
    </row>
    <row r="70" spans="1:104" ht="22.5">
      <c r="A70" s="171">
        <v>47</v>
      </c>
      <c r="B70" s="172" t="s">
        <v>196</v>
      </c>
      <c r="C70" s="173" t="s">
        <v>197</v>
      </c>
      <c r="D70" s="174" t="s">
        <v>120</v>
      </c>
      <c r="E70" s="175">
        <v>2</v>
      </c>
      <c r="F70" s="175"/>
      <c r="G70" s="176">
        <f t="shared" si="30"/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 t="shared" si="31"/>
        <v>0</v>
      </c>
      <c r="BB70" s="146">
        <f t="shared" si="32"/>
        <v>0</v>
      </c>
      <c r="BC70" s="146">
        <f t="shared" si="33"/>
        <v>0</v>
      </c>
      <c r="BD70" s="146">
        <f t="shared" si="34"/>
        <v>0</v>
      </c>
      <c r="BE70" s="146">
        <f t="shared" si="35"/>
        <v>0</v>
      </c>
      <c r="CA70" s="177">
        <v>1</v>
      </c>
      <c r="CB70" s="177">
        <v>1</v>
      </c>
      <c r="CZ70" s="146">
        <v>0</v>
      </c>
    </row>
    <row r="71" spans="1:104" ht="22.5">
      <c r="A71" s="171">
        <v>48</v>
      </c>
      <c r="B71" s="172" t="s">
        <v>198</v>
      </c>
      <c r="C71" s="173" t="s">
        <v>199</v>
      </c>
      <c r="D71" s="174" t="s">
        <v>120</v>
      </c>
      <c r="E71" s="175">
        <v>1</v>
      </c>
      <c r="F71" s="175"/>
      <c r="G71" s="176">
        <f t="shared" si="30"/>
        <v>0</v>
      </c>
      <c r="O71" s="170">
        <v>2</v>
      </c>
      <c r="AA71" s="146">
        <v>1</v>
      </c>
      <c r="AB71" s="146">
        <v>1</v>
      </c>
      <c r="AC71" s="146">
        <v>1</v>
      </c>
      <c r="AZ71" s="146">
        <v>1</v>
      </c>
      <c r="BA71" s="146">
        <f t="shared" si="31"/>
        <v>0</v>
      </c>
      <c r="BB71" s="146">
        <f t="shared" si="32"/>
        <v>0</v>
      </c>
      <c r="BC71" s="146">
        <f t="shared" si="33"/>
        <v>0</v>
      </c>
      <c r="BD71" s="146">
        <f t="shared" si="34"/>
        <v>0</v>
      </c>
      <c r="BE71" s="146">
        <f t="shared" si="35"/>
        <v>0</v>
      </c>
      <c r="CA71" s="177">
        <v>1</v>
      </c>
      <c r="CB71" s="177">
        <v>1</v>
      </c>
      <c r="CZ71" s="146">
        <v>0</v>
      </c>
    </row>
    <row r="72" spans="1:104" ht="22.5">
      <c r="A72" s="171">
        <v>49</v>
      </c>
      <c r="B72" s="172" t="s">
        <v>200</v>
      </c>
      <c r="C72" s="173" t="s">
        <v>201</v>
      </c>
      <c r="D72" s="174" t="s">
        <v>120</v>
      </c>
      <c r="E72" s="175">
        <v>2</v>
      </c>
      <c r="F72" s="175"/>
      <c r="G72" s="176">
        <f t="shared" si="30"/>
        <v>0</v>
      </c>
      <c r="O72" s="170">
        <v>2</v>
      </c>
      <c r="AA72" s="146">
        <v>1</v>
      </c>
      <c r="AB72" s="146">
        <v>1</v>
      </c>
      <c r="AC72" s="146">
        <v>1</v>
      </c>
      <c r="AZ72" s="146">
        <v>1</v>
      </c>
      <c r="BA72" s="146">
        <f t="shared" si="31"/>
        <v>0</v>
      </c>
      <c r="BB72" s="146">
        <f t="shared" si="32"/>
        <v>0</v>
      </c>
      <c r="BC72" s="146">
        <f t="shared" si="33"/>
        <v>0</v>
      </c>
      <c r="BD72" s="146">
        <f t="shared" si="34"/>
        <v>0</v>
      </c>
      <c r="BE72" s="146">
        <f t="shared" si="35"/>
        <v>0</v>
      </c>
      <c r="CA72" s="177">
        <v>1</v>
      </c>
      <c r="CB72" s="177">
        <v>1</v>
      </c>
      <c r="CZ72" s="146">
        <v>0</v>
      </c>
    </row>
    <row r="73" spans="1:104" ht="22.5">
      <c r="A73" s="171">
        <v>50</v>
      </c>
      <c r="B73" s="172" t="s">
        <v>202</v>
      </c>
      <c r="C73" s="173" t="s">
        <v>203</v>
      </c>
      <c r="D73" s="174" t="s">
        <v>120</v>
      </c>
      <c r="E73" s="175">
        <v>1</v>
      </c>
      <c r="F73" s="175"/>
      <c r="G73" s="176">
        <f t="shared" si="30"/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 t="shared" si="31"/>
        <v>0</v>
      </c>
      <c r="BB73" s="146">
        <f t="shared" si="32"/>
        <v>0</v>
      </c>
      <c r="BC73" s="146">
        <f t="shared" si="33"/>
        <v>0</v>
      </c>
      <c r="BD73" s="146">
        <f t="shared" si="34"/>
        <v>0</v>
      </c>
      <c r="BE73" s="146">
        <f t="shared" si="35"/>
        <v>0</v>
      </c>
      <c r="CA73" s="177">
        <v>1</v>
      </c>
      <c r="CB73" s="177">
        <v>1</v>
      </c>
      <c r="CZ73" s="146">
        <v>0</v>
      </c>
    </row>
    <row r="74" spans="1:104" ht="22.5">
      <c r="A74" s="171">
        <v>51</v>
      </c>
      <c r="B74" s="172" t="s">
        <v>204</v>
      </c>
      <c r="C74" s="173" t="s">
        <v>205</v>
      </c>
      <c r="D74" s="174" t="s">
        <v>120</v>
      </c>
      <c r="E74" s="175">
        <v>1</v>
      </c>
      <c r="F74" s="175"/>
      <c r="G74" s="176">
        <f t="shared" si="30"/>
        <v>0</v>
      </c>
      <c r="O74" s="170">
        <v>2</v>
      </c>
      <c r="AA74" s="146">
        <v>1</v>
      </c>
      <c r="AB74" s="146">
        <v>1</v>
      </c>
      <c r="AC74" s="146">
        <v>1</v>
      </c>
      <c r="AZ74" s="146">
        <v>1</v>
      </c>
      <c r="BA74" s="146">
        <f t="shared" si="31"/>
        <v>0</v>
      </c>
      <c r="BB74" s="146">
        <f t="shared" si="32"/>
        <v>0</v>
      </c>
      <c r="BC74" s="146">
        <f t="shared" si="33"/>
        <v>0</v>
      </c>
      <c r="BD74" s="146">
        <f t="shared" si="34"/>
        <v>0</v>
      </c>
      <c r="BE74" s="146">
        <f t="shared" si="35"/>
        <v>0</v>
      </c>
      <c r="CA74" s="177">
        <v>1</v>
      </c>
      <c r="CB74" s="177">
        <v>1</v>
      </c>
      <c r="CZ74" s="146">
        <v>0</v>
      </c>
    </row>
    <row r="75" spans="1:104" ht="22.5">
      <c r="A75" s="171">
        <v>52</v>
      </c>
      <c r="B75" s="172" t="s">
        <v>206</v>
      </c>
      <c r="C75" s="173" t="s">
        <v>207</v>
      </c>
      <c r="D75" s="174" t="s">
        <v>120</v>
      </c>
      <c r="E75" s="175">
        <v>1</v>
      </c>
      <c r="F75" s="175"/>
      <c r="G75" s="176">
        <f t="shared" si="30"/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 t="shared" si="31"/>
        <v>0</v>
      </c>
      <c r="BB75" s="146">
        <f t="shared" si="32"/>
        <v>0</v>
      </c>
      <c r="BC75" s="146">
        <f t="shared" si="33"/>
        <v>0</v>
      </c>
      <c r="BD75" s="146">
        <f t="shared" si="34"/>
        <v>0</v>
      </c>
      <c r="BE75" s="146">
        <f t="shared" si="35"/>
        <v>0</v>
      </c>
      <c r="CA75" s="177">
        <v>1</v>
      </c>
      <c r="CB75" s="177">
        <v>1</v>
      </c>
      <c r="CZ75" s="146">
        <v>0</v>
      </c>
    </row>
    <row r="76" spans="1:104" ht="22.5">
      <c r="A76" s="171">
        <v>53</v>
      </c>
      <c r="B76" s="172" t="s">
        <v>208</v>
      </c>
      <c r="C76" s="173" t="s">
        <v>209</v>
      </c>
      <c r="D76" s="174" t="s">
        <v>120</v>
      </c>
      <c r="E76" s="175">
        <v>1</v>
      </c>
      <c r="F76" s="175"/>
      <c r="G76" s="176">
        <f t="shared" si="30"/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 t="shared" si="31"/>
        <v>0</v>
      </c>
      <c r="BB76" s="146">
        <f t="shared" si="32"/>
        <v>0</v>
      </c>
      <c r="BC76" s="146">
        <f t="shared" si="33"/>
        <v>0</v>
      </c>
      <c r="BD76" s="146">
        <f t="shared" si="34"/>
        <v>0</v>
      </c>
      <c r="BE76" s="146">
        <f t="shared" si="35"/>
        <v>0</v>
      </c>
      <c r="CA76" s="177">
        <v>1</v>
      </c>
      <c r="CB76" s="177">
        <v>1</v>
      </c>
      <c r="CZ76" s="146">
        <v>0</v>
      </c>
    </row>
    <row r="77" spans="1:104" ht="22.5">
      <c r="A77" s="171">
        <v>54</v>
      </c>
      <c r="B77" s="172" t="s">
        <v>210</v>
      </c>
      <c r="C77" s="173" t="s">
        <v>211</v>
      </c>
      <c r="D77" s="174" t="s">
        <v>120</v>
      </c>
      <c r="E77" s="175">
        <v>2</v>
      </c>
      <c r="F77" s="175"/>
      <c r="G77" s="176">
        <f t="shared" si="30"/>
        <v>0</v>
      </c>
      <c r="O77" s="170">
        <v>2</v>
      </c>
      <c r="AA77" s="146">
        <v>1</v>
      </c>
      <c r="AB77" s="146">
        <v>0</v>
      </c>
      <c r="AC77" s="146">
        <v>0</v>
      </c>
      <c r="AZ77" s="146">
        <v>1</v>
      </c>
      <c r="BA77" s="146">
        <f t="shared" si="31"/>
        <v>0</v>
      </c>
      <c r="BB77" s="146">
        <f t="shared" si="32"/>
        <v>0</v>
      </c>
      <c r="BC77" s="146">
        <f t="shared" si="33"/>
        <v>0</v>
      </c>
      <c r="BD77" s="146">
        <f t="shared" si="34"/>
        <v>0</v>
      </c>
      <c r="BE77" s="146">
        <f t="shared" si="35"/>
        <v>0</v>
      </c>
      <c r="CA77" s="177">
        <v>1</v>
      </c>
      <c r="CB77" s="177">
        <v>0</v>
      </c>
      <c r="CZ77" s="146">
        <v>0</v>
      </c>
    </row>
    <row r="78" spans="1:104" ht="22.5">
      <c r="A78" s="171">
        <v>55</v>
      </c>
      <c r="B78" s="172" t="s">
        <v>212</v>
      </c>
      <c r="C78" s="173" t="s">
        <v>213</v>
      </c>
      <c r="D78" s="174" t="s">
        <v>120</v>
      </c>
      <c r="E78" s="175">
        <v>2</v>
      </c>
      <c r="F78" s="175"/>
      <c r="G78" s="176">
        <f t="shared" si="30"/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 t="shared" si="31"/>
        <v>0</v>
      </c>
      <c r="BB78" s="146">
        <f t="shared" si="32"/>
        <v>0</v>
      </c>
      <c r="BC78" s="146">
        <f t="shared" si="33"/>
        <v>0</v>
      </c>
      <c r="BD78" s="146">
        <f t="shared" si="34"/>
        <v>0</v>
      </c>
      <c r="BE78" s="146">
        <f t="shared" si="35"/>
        <v>0</v>
      </c>
      <c r="CA78" s="177">
        <v>1</v>
      </c>
      <c r="CB78" s="177">
        <v>1</v>
      </c>
      <c r="CZ78" s="146">
        <v>0</v>
      </c>
    </row>
    <row r="79" spans="1:104" ht="22.5">
      <c r="A79" s="171">
        <v>56</v>
      </c>
      <c r="B79" s="172" t="s">
        <v>214</v>
      </c>
      <c r="C79" s="173" t="s">
        <v>215</v>
      </c>
      <c r="D79" s="174" t="s">
        <v>120</v>
      </c>
      <c r="E79" s="175">
        <v>4</v>
      </c>
      <c r="F79" s="175"/>
      <c r="G79" s="176">
        <f t="shared" si="30"/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 t="shared" si="31"/>
        <v>0</v>
      </c>
      <c r="BB79" s="146">
        <f t="shared" si="32"/>
        <v>0</v>
      </c>
      <c r="BC79" s="146">
        <f t="shared" si="33"/>
        <v>0</v>
      </c>
      <c r="BD79" s="146">
        <f t="shared" si="34"/>
        <v>0</v>
      </c>
      <c r="BE79" s="146">
        <f t="shared" si="35"/>
        <v>0</v>
      </c>
      <c r="CA79" s="177">
        <v>1</v>
      </c>
      <c r="CB79" s="177">
        <v>1</v>
      </c>
      <c r="CZ79" s="146">
        <v>0</v>
      </c>
    </row>
    <row r="80" spans="1:104" ht="22.5">
      <c r="A80" s="171">
        <v>57</v>
      </c>
      <c r="B80" s="172" t="s">
        <v>216</v>
      </c>
      <c r="C80" s="173" t="s">
        <v>217</v>
      </c>
      <c r="D80" s="174" t="s">
        <v>120</v>
      </c>
      <c r="E80" s="175">
        <v>4</v>
      </c>
      <c r="F80" s="175"/>
      <c r="G80" s="176">
        <f t="shared" si="30"/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 t="shared" si="31"/>
        <v>0</v>
      </c>
      <c r="BB80" s="146">
        <f t="shared" si="32"/>
        <v>0</v>
      </c>
      <c r="BC80" s="146">
        <f t="shared" si="33"/>
        <v>0</v>
      </c>
      <c r="BD80" s="146">
        <f t="shared" si="34"/>
        <v>0</v>
      </c>
      <c r="BE80" s="146">
        <f t="shared" si="35"/>
        <v>0</v>
      </c>
      <c r="CA80" s="177">
        <v>1</v>
      </c>
      <c r="CB80" s="177">
        <v>1</v>
      </c>
      <c r="CZ80" s="146">
        <v>0</v>
      </c>
    </row>
    <row r="81" spans="1:104" ht="22.5">
      <c r="A81" s="171">
        <v>58</v>
      </c>
      <c r="B81" s="172" t="s">
        <v>218</v>
      </c>
      <c r="C81" s="173" t="s">
        <v>219</v>
      </c>
      <c r="D81" s="174" t="s">
        <v>120</v>
      </c>
      <c r="E81" s="175">
        <v>2</v>
      </c>
      <c r="F81" s="175"/>
      <c r="G81" s="176">
        <f t="shared" si="30"/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 t="shared" si="31"/>
        <v>0</v>
      </c>
      <c r="BB81" s="146">
        <f t="shared" si="32"/>
        <v>0</v>
      </c>
      <c r="BC81" s="146">
        <f t="shared" si="33"/>
        <v>0</v>
      </c>
      <c r="BD81" s="146">
        <f t="shared" si="34"/>
        <v>0</v>
      </c>
      <c r="BE81" s="146">
        <f t="shared" si="35"/>
        <v>0</v>
      </c>
      <c r="CA81" s="177">
        <v>1</v>
      </c>
      <c r="CB81" s="177">
        <v>1</v>
      </c>
      <c r="CZ81" s="146">
        <v>0</v>
      </c>
    </row>
    <row r="82" spans="1:104">
      <c r="A82" s="171">
        <v>59</v>
      </c>
      <c r="B82" s="172" t="s">
        <v>220</v>
      </c>
      <c r="C82" s="173" t="s">
        <v>221</v>
      </c>
      <c r="D82" s="174" t="s">
        <v>120</v>
      </c>
      <c r="E82" s="175">
        <v>2</v>
      </c>
      <c r="F82" s="175"/>
      <c r="G82" s="176">
        <f t="shared" si="30"/>
        <v>0</v>
      </c>
      <c r="O82" s="170">
        <v>2</v>
      </c>
      <c r="AA82" s="146">
        <v>1</v>
      </c>
      <c r="AB82" s="146">
        <v>7</v>
      </c>
      <c r="AC82" s="146">
        <v>7</v>
      </c>
      <c r="AZ82" s="146">
        <v>1</v>
      </c>
      <c r="BA82" s="146">
        <f t="shared" si="31"/>
        <v>0</v>
      </c>
      <c r="BB82" s="146">
        <f t="shared" si="32"/>
        <v>0</v>
      </c>
      <c r="BC82" s="146">
        <f t="shared" si="33"/>
        <v>0</v>
      </c>
      <c r="BD82" s="146">
        <f t="shared" si="34"/>
        <v>0</v>
      </c>
      <c r="BE82" s="146">
        <f t="shared" si="35"/>
        <v>0</v>
      </c>
      <c r="CA82" s="177">
        <v>1</v>
      </c>
      <c r="CB82" s="177">
        <v>7</v>
      </c>
      <c r="CZ82" s="146">
        <v>2.5000000000000001E-4</v>
      </c>
    </row>
    <row r="83" spans="1:104">
      <c r="A83" s="171">
        <v>60</v>
      </c>
      <c r="B83" s="172" t="s">
        <v>222</v>
      </c>
      <c r="C83" s="173" t="s">
        <v>223</v>
      </c>
      <c r="D83" s="174" t="s">
        <v>120</v>
      </c>
      <c r="E83" s="175">
        <v>2</v>
      </c>
      <c r="F83" s="175"/>
      <c r="G83" s="176">
        <f t="shared" si="30"/>
        <v>0</v>
      </c>
      <c r="O83" s="170">
        <v>2</v>
      </c>
      <c r="AA83" s="146">
        <v>3</v>
      </c>
      <c r="AB83" s="146">
        <v>7</v>
      </c>
      <c r="AC83" s="146">
        <v>553530046</v>
      </c>
      <c r="AZ83" s="146">
        <v>1</v>
      </c>
      <c r="BA83" s="146">
        <f t="shared" si="31"/>
        <v>0</v>
      </c>
      <c r="BB83" s="146">
        <f t="shared" si="32"/>
        <v>0</v>
      </c>
      <c r="BC83" s="146">
        <f t="shared" si="33"/>
        <v>0</v>
      </c>
      <c r="BD83" s="146">
        <f t="shared" si="34"/>
        <v>0</v>
      </c>
      <c r="BE83" s="146">
        <f t="shared" si="35"/>
        <v>0</v>
      </c>
      <c r="CA83" s="177">
        <v>3</v>
      </c>
      <c r="CB83" s="177">
        <v>7</v>
      </c>
      <c r="CZ83" s="146">
        <v>3.79E-3</v>
      </c>
    </row>
    <row r="84" spans="1:104" ht="22.5">
      <c r="A84" s="171">
        <v>61</v>
      </c>
      <c r="B84" s="172" t="s">
        <v>224</v>
      </c>
      <c r="C84" s="173" t="s">
        <v>225</v>
      </c>
      <c r="D84" s="174" t="s">
        <v>120</v>
      </c>
      <c r="E84" s="175">
        <v>2</v>
      </c>
      <c r="F84" s="175"/>
      <c r="G84" s="176">
        <f t="shared" si="30"/>
        <v>0</v>
      </c>
      <c r="O84" s="170">
        <v>2</v>
      </c>
      <c r="AA84" s="146">
        <v>3</v>
      </c>
      <c r="AB84" s="146">
        <v>7</v>
      </c>
      <c r="AC84" s="146">
        <v>61140392</v>
      </c>
      <c r="AZ84" s="146">
        <v>1</v>
      </c>
      <c r="BA84" s="146">
        <f t="shared" si="31"/>
        <v>0</v>
      </c>
      <c r="BB84" s="146">
        <f t="shared" si="32"/>
        <v>0</v>
      </c>
      <c r="BC84" s="146">
        <f t="shared" si="33"/>
        <v>0</v>
      </c>
      <c r="BD84" s="146">
        <f t="shared" si="34"/>
        <v>0</v>
      </c>
      <c r="BE84" s="146">
        <f t="shared" si="35"/>
        <v>0</v>
      </c>
      <c r="CA84" s="177">
        <v>3</v>
      </c>
      <c r="CB84" s="177">
        <v>7</v>
      </c>
      <c r="CZ84" s="146">
        <v>3.9460000000000002E-2</v>
      </c>
    </row>
    <row r="85" spans="1:104">
      <c r="A85" s="178"/>
      <c r="B85" s="179" t="s">
        <v>77</v>
      </c>
      <c r="C85" s="180" t="str">
        <f>CONCATENATE(B67," ",C67)</f>
        <v>64 Výplně otvorů</v>
      </c>
      <c r="D85" s="181"/>
      <c r="E85" s="182"/>
      <c r="F85" s="183"/>
      <c r="G85" s="184">
        <f>SUM(G67:G84)</f>
        <v>0</v>
      </c>
      <c r="O85" s="170">
        <v>4</v>
      </c>
      <c r="BA85" s="185">
        <f>SUM(BA67:BA84)</f>
        <v>0</v>
      </c>
      <c r="BB85" s="185">
        <f>SUM(BB67:BB84)</f>
        <v>0</v>
      </c>
      <c r="BC85" s="185">
        <f>SUM(BC67:BC84)</f>
        <v>0</v>
      </c>
      <c r="BD85" s="185">
        <f>SUM(BD67:BD84)</f>
        <v>0</v>
      </c>
      <c r="BE85" s="185">
        <f>SUM(BE67:BE84)</f>
        <v>0</v>
      </c>
    </row>
    <row r="86" spans="1:104">
      <c r="A86" s="163" t="s">
        <v>74</v>
      </c>
      <c r="B86" s="164" t="s">
        <v>226</v>
      </c>
      <c r="C86" s="165" t="s">
        <v>227</v>
      </c>
      <c r="D86" s="166"/>
      <c r="E86" s="167"/>
      <c r="F86" s="167"/>
      <c r="G86" s="168"/>
      <c r="H86" s="169"/>
      <c r="I86" s="169"/>
      <c r="O86" s="170">
        <v>1</v>
      </c>
    </row>
    <row r="87" spans="1:104" ht="22.5">
      <c r="A87" s="171">
        <v>62</v>
      </c>
      <c r="B87" s="172" t="s">
        <v>228</v>
      </c>
      <c r="C87" s="173" t="s">
        <v>229</v>
      </c>
      <c r="D87" s="174" t="s">
        <v>84</v>
      </c>
      <c r="E87" s="175">
        <v>35.200000000000003</v>
      </c>
      <c r="F87" s="175"/>
      <c r="G87" s="176">
        <f t="shared" ref="G87:G93" si="36"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 t="shared" ref="BA87:BA93" si="37">IF(AZ87=1,G87,0)</f>
        <v>0</v>
      </c>
      <c r="BB87" s="146">
        <f t="shared" ref="BB87:BB93" si="38">IF(AZ87=2,G87,0)</f>
        <v>0</v>
      </c>
      <c r="BC87" s="146">
        <f t="shared" ref="BC87:BC93" si="39">IF(AZ87=3,G87,0)</f>
        <v>0</v>
      </c>
      <c r="BD87" s="146">
        <f t="shared" ref="BD87:BD93" si="40">IF(AZ87=4,G87,0)</f>
        <v>0</v>
      </c>
      <c r="BE87" s="146">
        <f t="shared" ref="BE87:BE93" si="41">IF(AZ87=5,G87,0)</f>
        <v>0</v>
      </c>
      <c r="CA87" s="177">
        <v>1</v>
      </c>
      <c r="CB87" s="177">
        <v>1</v>
      </c>
      <c r="CZ87" s="146">
        <v>3.9199999999999999E-2</v>
      </c>
    </row>
    <row r="88" spans="1:104">
      <c r="A88" s="171">
        <v>63</v>
      </c>
      <c r="B88" s="172" t="s">
        <v>230</v>
      </c>
      <c r="C88" s="173" t="s">
        <v>231</v>
      </c>
      <c r="D88" s="174" t="s">
        <v>84</v>
      </c>
      <c r="E88" s="175">
        <v>35.200000000000003</v>
      </c>
      <c r="F88" s="175"/>
      <c r="G88" s="176">
        <f t="shared" si="36"/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 t="shared" si="37"/>
        <v>0</v>
      </c>
      <c r="BB88" s="146">
        <f t="shared" si="38"/>
        <v>0</v>
      </c>
      <c r="BC88" s="146">
        <f t="shared" si="39"/>
        <v>0</v>
      </c>
      <c r="BD88" s="146">
        <f t="shared" si="40"/>
        <v>0</v>
      </c>
      <c r="BE88" s="146">
        <f t="shared" si="41"/>
        <v>0</v>
      </c>
      <c r="CA88" s="177">
        <v>1</v>
      </c>
      <c r="CB88" s="177">
        <v>1</v>
      </c>
      <c r="CZ88" s="146">
        <v>0</v>
      </c>
    </row>
    <row r="89" spans="1:104" ht="22.5">
      <c r="A89" s="171">
        <v>64</v>
      </c>
      <c r="B89" s="172" t="s">
        <v>232</v>
      </c>
      <c r="C89" s="173" t="s">
        <v>233</v>
      </c>
      <c r="D89" s="174" t="s">
        <v>84</v>
      </c>
      <c r="E89" s="175">
        <v>25.6</v>
      </c>
      <c r="F89" s="175"/>
      <c r="G89" s="176">
        <f t="shared" si="36"/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 t="shared" si="37"/>
        <v>0</v>
      </c>
      <c r="BB89" s="146">
        <f t="shared" si="38"/>
        <v>0</v>
      </c>
      <c r="BC89" s="146">
        <f t="shared" si="39"/>
        <v>0</v>
      </c>
      <c r="BD89" s="146">
        <f t="shared" si="40"/>
        <v>0</v>
      </c>
      <c r="BE89" s="146">
        <f t="shared" si="41"/>
        <v>0</v>
      </c>
      <c r="CA89" s="177">
        <v>1</v>
      </c>
      <c r="CB89" s="177">
        <v>1</v>
      </c>
      <c r="CZ89" s="146">
        <v>1.106E-2</v>
      </c>
    </row>
    <row r="90" spans="1:104" ht="22.5">
      <c r="A90" s="171">
        <v>65</v>
      </c>
      <c r="B90" s="172" t="s">
        <v>234</v>
      </c>
      <c r="C90" s="173" t="s">
        <v>235</v>
      </c>
      <c r="D90" s="174" t="s">
        <v>87</v>
      </c>
      <c r="E90" s="175">
        <v>11.68</v>
      </c>
      <c r="F90" s="175"/>
      <c r="G90" s="176">
        <f t="shared" si="36"/>
        <v>0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 t="shared" si="37"/>
        <v>0</v>
      </c>
      <c r="BB90" s="146">
        <f t="shared" si="38"/>
        <v>0</v>
      </c>
      <c r="BC90" s="146">
        <f t="shared" si="39"/>
        <v>0</v>
      </c>
      <c r="BD90" s="146">
        <f t="shared" si="40"/>
        <v>0</v>
      </c>
      <c r="BE90" s="146">
        <f t="shared" si="41"/>
        <v>0</v>
      </c>
      <c r="CA90" s="177">
        <v>1</v>
      </c>
      <c r="CB90" s="177">
        <v>1</v>
      </c>
      <c r="CZ90" s="146">
        <v>2.5249999999999999</v>
      </c>
    </row>
    <row r="91" spans="1:104" ht="22.5">
      <c r="A91" s="171">
        <v>66</v>
      </c>
      <c r="B91" s="172" t="s">
        <v>236</v>
      </c>
      <c r="C91" s="173" t="s">
        <v>237</v>
      </c>
      <c r="D91" s="174" t="s">
        <v>105</v>
      </c>
      <c r="E91" s="175">
        <v>0.45040000000000002</v>
      </c>
      <c r="F91" s="175"/>
      <c r="G91" s="176">
        <f t="shared" si="36"/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 t="shared" si="37"/>
        <v>0</v>
      </c>
      <c r="BB91" s="146">
        <f t="shared" si="38"/>
        <v>0</v>
      </c>
      <c r="BC91" s="146">
        <f t="shared" si="39"/>
        <v>0</v>
      </c>
      <c r="BD91" s="146">
        <f t="shared" si="40"/>
        <v>0</v>
      </c>
      <c r="BE91" s="146">
        <f t="shared" si="41"/>
        <v>0</v>
      </c>
      <c r="CA91" s="177">
        <v>1</v>
      </c>
      <c r="CB91" s="177">
        <v>1</v>
      </c>
      <c r="CZ91" s="146">
        <v>1.04548</v>
      </c>
    </row>
    <row r="92" spans="1:104">
      <c r="A92" s="171">
        <v>67</v>
      </c>
      <c r="B92" s="172" t="s">
        <v>238</v>
      </c>
      <c r="C92" s="173" t="s">
        <v>552</v>
      </c>
      <c r="D92" s="174" t="s">
        <v>189</v>
      </c>
      <c r="E92" s="175">
        <v>32</v>
      </c>
      <c r="F92" s="175"/>
      <c r="G92" s="176">
        <f t="shared" si="36"/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 t="shared" si="37"/>
        <v>0</v>
      </c>
      <c r="BB92" s="146">
        <f t="shared" si="38"/>
        <v>0</v>
      </c>
      <c r="BC92" s="146">
        <f t="shared" si="39"/>
        <v>0</v>
      </c>
      <c r="BD92" s="146">
        <f t="shared" si="40"/>
        <v>0</v>
      </c>
      <c r="BE92" s="146">
        <f t="shared" si="41"/>
        <v>0</v>
      </c>
      <c r="CA92" s="177">
        <v>1</v>
      </c>
      <c r="CB92" s="177">
        <v>1</v>
      </c>
      <c r="CZ92" s="146">
        <v>0</v>
      </c>
    </row>
    <row r="93" spans="1:104" ht="22.5">
      <c r="A93" s="171">
        <v>68</v>
      </c>
      <c r="B93" s="172" t="s">
        <v>239</v>
      </c>
      <c r="C93" s="173" t="s">
        <v>240</v>
      </c>
      <c r="D93" s="174" t="s">
        <v>241</v>
      </c>
      <c r="E93" s="175">
        <v>0.71</v>
      </c>
      <c r="F93" s="175"/>
      <c r="G93" s="176">
        <f t="shared" si="36"/>
        <v>0</v>
      </c>
      <c r="O93" s="170">
        <v>2</v>
      </c>
      <c r="AA93" s="146">
        <v>2</v>
      </c>
      <c r="AB93" s="146">
        <v>1</v>
      </c>
      <c r="AC93" s="146">
        <v>1</v>
      </c>
      <c r="AZ93" s="146">
        <v>1</v>
      </c>
      <c r="BA93" s="146">
        <f t="shared" si="37"/>
        <v>0</v>
      </c>
      <c r="BB93" s="146">
        <f t="shared" si="38"/>
        <v>0</v>
      </c>
      <c r="BC93" s="146">
        <f t="shared" si="39"/>
        <v>0</v>
      </c>
      <c r="BD93" s="146">
        <f t="shared" si="40"/>
        <v>0</v>
      </c>
      <c r="BE93" s="146">
        <f t="shared" si="41"/>
        <v>0</v>
      </c>
      <c r="CA93" s="177">
        <v>2</v>
      </c>
      <c r="CB93" s="177">
        <v>1</v>
      </c>
      <c r="CZ93" s="146">
        <v>5.19156</v>
      </c>
    </row>
    <row r="94" spans="1:104">
      <c r="A94" s="178"/>
      <c r="B94" s="179" t="s">
        <v>77</v>
      </c>
      <c r="C94" s="180" t="str">
        <f>CONCATENATE(B86," ",C86)</f>
        <v>90 Oploceni</v>
      </c>
      <c r="D94" s="181"/>
      <c r="E94" s="182"/>
      <c r="F94" s="183"/>
      <c r="G94" s="184">
        <f>SUM(G86:G93)</f>
        <v>0</v>
      </c>
      <c r="O94" s="170">
        <v>4</v>
      </c>
      <c r="BA94" s="185">
        <f>SUM(BA86:BA93)</f>
        <v>0</v>
      </c>
      <c r="BB94" s="185">
        <f>SUM(BB86:BB93)</f>
        <v>0</v>
      </c>
      <c r="BC94" s="185">
        <f>SUM(BC86:BC93)</f>
        <v>0</v>
      </c>
      <c r="BD94" s="185">
        <f>SUM(BD86:BD93)</f>
        <v>0</v>
      </c>
      <c r="BE94" s="185">
        <f>SUM(BE86:BE93)</f>
        <v>0</v>
      </c>
    </row>
    <row r="95" spans="1:104">
      <c r="A95" s="163" t="s">
        <v>74</v>
      </c>
      <c r="B95" s="164" t="s">
        <v>242</v>
      </c>
      <c r="C95" s="165" t="s">
        <v>243</v>
      </c>
      <c r="D95" s="166"/>
      <c r="E95" s="167"/>
      <c r="F95" s="167"/>
      <c r="G95" s="168"/>
      <c r="H95" s="169"/>
      <c r="I95" s="169"/>
      <c r="O95" s="170">
        <v>1</v>
      </c>
    </row>
    <row r="96" spans="1:104">
      <c r="A96" s="171">
        <v>69</v>
      </c>
      <c r="B96" s="172" t="s">
        <v>244</v>
      </c>
      <c r="C96" s="173" t="s">
        <v>245</v>
      </c>
      <c r="D96" s="174" t="s">
        <v>84</v>
      </c>
      <c r="E96" s="175">
        <v>220</v>
      </c>
      <c r="F96" s="175"/>
      <c r="G96" s="176">
        <f>E96*F96</f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1</v>
      </c>
      <c r="CZ96" s="146">
        <v>1.8380000000000001E-2</v>
      </c>
    </row>
    <row r="97" spans="1:104">
      <c r="A97" s="171">
        <v>70</v>
      </c>
      <c r="B97" s="172" t="s">
        <v>246</v>
      </c>
      <c r="C97" s="173" t="s">
        <v>247</v>
      </c>
      <c r="D97" s="174" t="s">
        <v>84</v>
      </c>
      <c r="E97" s="175">
        <v>220</v>
      </c>
      <c r="F97" s="175"/>
      <c r="G97" s="176">
        <f>E97*F97</f>
        <v>0</v>
      </c>
      <c r="O97" s="170">
        <v>2</v>
      </c>
      <c r="AA97" s="146">
        <v>1</v>
      </c>
      <c r="AB97" s="146">
        <v>1</v>
      </c>
      <c r="AC97" s="146">
        <v>1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1</v>
      </c>
      <c r="CZ97" s="146">
        <v>8.4999999999999995E-4</v>
      </c>
    </row>
    <row r="98" spans="1:104">
      <c r="A98" s="171">
        <v>71</v>
      </c>
      <c r="B98" s="172" t="s">
        <v>248</v>
      </c>
      <c r="C98" s="173" t="s">
        <v>249</v>
      </c>
      <c r="D98" s="174" t="s">
        <v>84</v>
      </c>
      <c r="E98" s="175">
        <v>220</v>
      </c>
      <c r="F98" s="175"/>
      <c r="G98" s="176">
        <f>E98*F98</f>
        <v>0</v>
      </c>
      <c r="O98" s="170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1</v>
      </c>
      <c r="CZ98" s="146">
        <v>0</v>
      </c>
    </row>
    <row r="99" spans="1:104">
      <c r="A99" s="171">
        <v>72</v>
      </c>
      <c r="B99" s="172" t="s">
        <v>250</v>
      </c>
      <c r="C99" s="173" t="s">
        <v>251</v>
      </c>
      <c r="D99" s="174" t="s">
        <v>84</v>
      </c>
      <c r="E99" s="175">
        <v>80</v>
      </c>
      <c r="F99" s="175"/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1.2099999999999999E-3</v>
      </c>
    </row>
    <row r="100" spans="1:104">
      <c r="A100" s="178"/>
      <c r="B100" s="179" t="s">
        <v>77</v>
      </c>
      <c r="C100" s="180" t="str">
        <f>CONCATENATE(B95," ",C95)</f>
        <v>94 Lešení a stavební výtahy</v>
      </c>
      <c r="D100" s="181"/>
      <c r="E100" s="182"/>
      <c r="F100" s="183"/>
      <c r="G100" s="184">
        <f>SUM(G95:G99)</f>
        <v>0</v>
      </c>
      <c r="O100" s="170">
        <v>4</v>
      </c>
      <c r="BA100" s="185">
        <f>SUM(BA95:BA99)</f>
        <v>0</v>
      </c>
      <c r="BB100" s="185">
        <f>SUM(BB95:BB99)</f>
        <v>0</v>
      </c>
      <c r="BC100" s="185">
        <f>SUM(BC95:BC99)</f>
        <v>0</v>
      </c>
      <c r="BD100" s="185">
        <f>SUM(BD95:BD99)</f>
        <v>0</v>
      </c>
      <c r="BE100" s="185">
        <f>SUM(BE95:BE99)</f>
        <v>0</v>
      </c>
    </row>
    <row r="101" spans="1:104">
      <c r="A101" s="163" t="s">
        <v>74</v>
      </c>
      <c r="B101" s="164" t="s">
        <v>252</v>
      </c>
      <c r="C101" s="165" t="s">
        <v>253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>
      <c r="A102" s="171">
        <v>73</v>
      </c>
      <c r="B102" s="172" t="s">
        <v>254</v>
      </c>
      <c r="C102" s="173" t="s">
        <v>255</v>
      </c>
      <c r="D102" s="174" t="s">
        <v>84</v>
      </c>
      <c r="E102" s="175">
        <v>165</v>
      </c>
      <c r="F102" s="175"/>
      <c r="G102" s="176">
        <f>E102*F102</f>
        <v>0</v>
      </c>
      <c r="O102" s="170">
        <v>2</v>
      </c>
      <c r="AA102" s="146">
        <v>1</v>
      </c>
      <c r="AB102" s="146">
        <v>1</v>
      </c>
      <c r="AC102" s="146">
        <v>1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1</v>
      </c>
      <c r="CZ102" s="146">
        <v>2.0500000000000002E-3</v>
      </c>
    </row>
    <row r="103" spans="1:104">
      <c r="A103" s="178"/>
      <c r="B103" s="179" t="s">
        <v>77</v>
      </c>
      <c r="C103" s="180" t="str">
        <f>CONCATENATE(B101," ",C101)</f>
        <v>95 Dokončovací konstrukce na pozemních stavbách</v>
      </c>
      <c r="D103" s="181"/>
      <c r="E103" s="182"/>
      <c r="F103" s="183"/>
      <c r="G103" s="184">
        <f>SUM(G101:G102)</f>
        <v>0</v>
      </c>
      <c r="O103" s="170">
        <v>4</v>
      </c>
      <c r="BA103" s="185">
        <f>SUM(BA101:BA102)</f>
        <v>0</v>
      </c>
      <c r="BB103" s="185">
        <f>SUM(BB101:BB102)</f>
        <v>0</v>
      </c>
      <c r="BC103" s="185">
        <f>SUM(BC101:BC102)</f>
        <v>0</v>
      </c>
      <c r="BD103" s="185">
        <f>SUM(BD101:BD102)</f>
        <v>0</v>
      </c>
      <c r="BE103" s="185">
        <f>SUM(BE101:BE102)</f>
        <v>0</v>
      </c>
    </row>
    <row r="104" spans="1:104">
      <c r="A104" s="163" t="s">
        <v>74</v>
      </c>
      <c r="B104" s="164" t="s">
        <v>256</v>
      </c>
      <c r="C104" s="165" t="s">
        <v>257</v>
      </c>
      <c r="D104" s="166"/>
      <c r="E104" s="167"/>
      <c r="F104" s="167"/>
      <c r="G104" s="168"/>
      <c r="H104" s="169"/>
      <c r="I104" s="169"/>
      <c r="O104" s="170">
        <v>1</v>
      </c>
    </row>
    <row r="105" spans="1:104">
      <c r="A105" s="171">
        <v>74</v>
      </c>
      <c r="B105" s="172" t="s">
        <v>258</v>
      </c>
      <c r="C105" s="173" t="s">
        <v>259</v>
      </c>
      <c r="D105" s="174" t="s">
        <v>84</v>
      </c>
      <c r="E105" s="175">
        <v>21.5</v>
      </c>
      <c r="F105" s="175"/>
      <c r="G105" s="176">
        <f t="shared" ref="G105:G126" si="42">E105*F105</f>
        <v>0</v>
      </c>
      <c r="O105" s="170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 t="shared" ref="BA105:BA126" si="43">IF(AZ105=1,G105,0)</f>
        <v>0</v>
      </c>
      <c r="BB105" s="146">
        <f t="shared" ref="BB105:BB126" si="44">IF(AZ105=2,G105,0)</f>
        <v>0</v>
      </c>
      <c r="BC105" s="146">
        <f t="shared" ref="BC105:BC126" si="45">IF(AZ105=3,G105,0)</f>
        <v>0</v>
      </c>
      <c r="BD105" s="146">
        <f t="shared" ref="BD105:BD126" si="46">IF(AZ105=4,G105,0)</f>
        <v>0</v>
      </c>
      <c r="BE105" s="146">
        <f t="shared" ref="BE105:BE126" si="47">IF(AZ105=5,G105,0)</f>
        <v>0</v>
      </c>
      <c r="CA105" s="177">
        <v>1</v>
      </c>
      <c r="CB105" s="177">
        <v>1</v>
      </c>
      <c r="CZ105" s="146">
        <v>6.7000000000000002E-4</v>
      </c>
    </row>
    <row r="106" spans="1:104">
      <c r="A106" s="171">
        <v>75</v>
      </c>
      <c r="B106" s="172" t="s">
        <v>260</v>
      </c>
      <c r="C106" s="173" t="s">
        <v>261</v>
      </c>
      <c r="D106" s="174" t="s">
        <v>87</v>
      </c>
      <c r="E106" s="175">
        <v>9.3111999999999995</v>
      </c>
      <c r="F106" s="175"/>
      <c r="G106" s="176">
        <f t="shared" si="42"/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 t="shared" si="43"/>
        <v>0</v>
      </c>
      <c r="BB106" s="146">
        <f t="shared" si="44"/>
        <v>0</v>
      </c>
      <c r="BC106" s="146">
        <f t="shared" si="45"/>
        <v>0</v>
      </c>
      <c r="BD106" s="146">
        <f t="shared" si="46"/>
        <v>0</v>
      </c>
      <c r="BE106" s="146">
        <f t="shared" si="47"/>
        <v>0</v>
      </c>
      <c r="CA106" s="177">
        <v>1</v>
      </c>
      <c r="CB106" s="177">
        <v>1</v>
      </c>
      <c r="CZ106" s="146">
        <v>1.2800000000000001E-3</v>
      </c>
    </row>
    <row r="107" spans="1:104">
      <c r="A107" s="171">
        <v>76</v>
      </c>
      <c r="B107" s="172" t="s">
        <v>262</v>
      </c>
      <c r="C107" s="173" t="s">
        <v>263</v>
      </c>
      <c r="D107" s="174" t="s">
        <v>87</v>
      </c>
      <c r="E107" s="175">
        <v>4.08</v>
      </c>
      <c r="F107" s="175"/>
      <c r="G107" s="176">
        <f t="shared" si="42"/>
        <v>0</v>
      </c>
      <c r="O107" s="170">
        <v>2</v>
      </c>
      <c r="AA107" s="146">
        <v>1</v>
      </c>
      <c r="AB107" s="146">
        <v>0</v>
      </c>
      <c r="AC107" s="146">
        <v>0</v>
      </c>
      <c r="AZ107" s="146">
        <v>1</v>
      </c>
      <c r="BA107" s="146">
        <f t="shared" si="43"/>
        <v>0</v>
      </c>
      <c r="BB107" s="146">
        <f t="shared" si="44"/>
        <v>0</v>
      </c>
      <c r="BC107" s="146">
        <f t="shared" si="45"/>
        <v>0</v>
      </c>
      <c r="BD107" s="146">
        <f t="shared" si="46"/>
        <v>0</v>
      </c>
      <c r="BE107" s="146">
        <f t="shared" si="47"/>
        <v>0</v>
      </c>
      <c r="CA107" s="177">
        <v>1</v>
      </c>
      <c r="CB107" s="177">
        <v>0</v>
      </c>
      <c r="CZ107" s="146">
        <v>0</v>
      </c>
    </row>
    <row r="108" spans="1:104">
      <c r="A108" s="171">
        <v>77</v>
      </c>
      <c r="B108" s="172" t="s">
        <v>264</v>
      </c>
      <c r="C108" s="173" t="s">
        <v>265</v>
      </c>
      <c r="D108" s="174" t="s">
        <v>87</v>
      </c>
      <c r="E108" s="175">
        <v>3.0870000000000002</v>
      </c>
      <c r="F108" s="175"/>
      <c r="G108" s="176">
        <f t="shared" si="42"/>
        <v>0</v>
      </c>
      <c r="O108" s="170">
        <v>2</v>
      </c>
      <c r="AA108" s="146">
        <v>1</v>
      </c>
      <c r="AB108" s="146">
        <v>1</v>
      </c>
      <c r="AC108" s="146">
        <v>1</v>
      </c>
      <c r="AZ108" s="146">
        <v>1</v>
      </c>
      <c r="BA108" s="146">
        <f t="shared" si="43"/>
        <v>0</v>
      </c>
      <c r="BB108" s="146">
        <f t="shared" si="44"/>
        <v>0</v>
      </c>
      <c r="BC108" s="146">
        <f t="shared" si="45"/>
        <v>0</v>
      </c>
      <c r="BD108" s="146">
        <f t="shared" si="46"/>
        <v>0</v>
      </c>
      <c r="BE108" s="146">
        <f t="shared" si="47"/>
        <v>0</v>
      </c>
      <c r="CA108" s="177">
        <v>1</v>
      </c>
      <c r="CB108" s="177">
        <v>1</v>
      </c>
      <c r="CZ108" s="146">
        <v>0</v>
      </c>
    </row>
    <row r="109" spans="1:104">
      <c r="A109" s="171">
        <v>78</v>
      </c>
      <c r="B109" s="172" t="s">
        <v>266</v>
      </c>
      <c r="C109" s="173" t="s">
        <v>267</v>
      </c>
      <c r="D109" s="174" t="s">
        <v>87</v>
      </c>
      <c r="E109" s="175">
        <v>1.56</v>
      </c>
      <c r="F109" s="175"/>
      <c r="G109" s="176">
        <f t="shared" si="42"/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 t="shared" si="43"/>
        <v>0</v>
      </c>
      <c r="BB109" s="146">
        <f t="shared" si="44"/>
        <v>0</v>
      </c>
      <c r="BC109" s="146">
        <f t="shared" si="45"/>
        <v>0</v>
      </c>
      <c r="BD109" s="146">
        <f t="shared" si="46"/>
        <v>0</v>
      </c>
      <c r="BE109" s="146">
        <f t="shared" si="47"/>
        <v>0</v>
      </c>
      <c r="CA109" s="177">
        <v>1</v>
      </c>
      <c r="CB109" s="177">
        <v>1</v>
      </c>
      <c r="CZ109" s="146">
        <v>2.66E-3</v>
      </c>
    </row>
    <row r="110" spans="1:104">
      <c r="A110" s="171">
        <v>79</v>
      </c>
      <c r="B110" s="172" t="s">
        <v>268</v>
      </c>
      <c r="C110" s="173" t="s">
        <v>269</v>
      </c>
      <c r="D110" s="174" t="s">
        <v>87</v>
      </c>
      <c r="E110" s="175">
        <v>2.1059999999999999</v>
      </c>
      <c r="F110" s="175"/>
      <c r="G110" s="176">
        <f t="shared" si="42"/>
        <v>0</v>
      </c>
      <c r="O110" s="170">
        <v>2</v>
      </c>
      <c r="AA110" s="146">
        <v>1</v>
      </c>
      <c r="AB110" s="146">
        <v>1</v>
      </c>
      <c r="AC110" s="146">
        <v>1</v>
      </c>
      <c r="AZ110" s="146">
        <v>1</v>
      </c>
      <c r="BA110" s="146">
        <f t="shared" si="43"/>
        <v>0</v>
      </c>
      <c r="BB110" s="146">
        <f t="shared" si="44"/>
        <v>0</v>
      </c>
      <c r="BC110" s="146">
        <f t="shared" si="45"/>
        <v>0</v>
      </c>
      <c r="BD110" s="146">
        <f t="shared" si="46"/>
        <v>0</v>
      </c>
      <c r="BE110" s="146">
        <f t="shared" si="47"/>
        <v>0</v>
      </c>
      <c r="CA110" s="177">
        <v>1</v>
      </c>
      <c r="CB110" s="177">
        <v>1</v>
      </c>
      <c r="CZ110" s="146">
        <v>6.8900000000000003E-3</v>
      </c>
    </row>
    <row r="111" spans="1:104">
      <c r="A111" s="171">
        <v>80</v>
      </c>
      <c r="B111" s="172" t="s">
        <v>270</v>
      </c>
      <c r="C111" s="173" t="s">
        <v>271</v>
      </c>
      <c r="D111" s="174" t="s">
        <v>84</v>
      </c>
      <c r="E111" s="175">
        <v>9.1999999999999993</v>
      </c>
      <c r="F111" s="175"/>
      <c r="G111" s="176">
        <f t="shared" si="42"/>
        <v>0</v>
      </c>
      <c r="O111" s="170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>
        <f t="shared" si="43"/>
        <v>0</v>
      </c>
      <c r="BB111" s="146">
        <f t="shared" si="44"/>
        <v>0</v>
      </c>
      <c r="BC111" s="146">
        <f t="shared" si="45"/>
        <v>0</v>
      </c>
      <c r="BD111" s="146">
        <f t="shared" si="46"/>
        <v>0</v>
      </c>
      <c r="BE111" s="146">
        <f t="shared" si="47"/>
        <v>0</v>
      </c>
      <c r="CA111" s="177">
        <v>1</v>
      </c>
      <c r="CB111" s="177">
        <v>1</v>
      </c>
      <c r="CZ111" s="146">
        <v>0</v>
      </c>
    </row>
    <row r="112" spans="1:104" ht="22.5">
      <c r="A112" s="171">
        <v>81</v>
      </c>
      <c r="B112" s="172" t="s">
        <v>272</v>
      </c>
      <c r="C112" s="173" t="s">
        <v>273</v>
      </c>
      <c r="D112" s="174" t="s">
        <v>87</v>
      </c>
      <c r="E112" s="175">
        <v>4.9504000000000001</v>
      </c>
      <c r="F112" s="175"/>
      <c r="G112" s="176">
        <f t="shared" si="42"/>
        <v>0</v>
      </c>
      <c r="O112" s="170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 t="shared" si="43"/>
        <v>0</v>
      </c>
      <c r="BB112" s="146">
        <f t="shared" si="44"/>
        <v>0</v>
      </c>
      <c r="BC112" s="146">
        <f t="shared" si="45"/>
        <v>0</v>
      </c>
      <c r="BD112" s="146">
        <f t="shared" si="46"/>
        <v>0</v>
      </c>
      <c r="BE112" s="146">
        <f t="shared" si="47"/>
        <v>0</v>
      </c>
      <c r="CA112" s="177">
        <v>1</v>
      </c>
      <c r="CB112" s="177">
        <v>1</v>
      </c>
      <c r="CZ112" s="146">
        <v>0</v>
      </c>
    </row>
    <row r="113" spans="1:104">
      <c r="A113" s="171">
        <v>82</v>
      </c>
      <c r="B113" s="172" t="s">
        <v>274</v>
      </c>
      <c r="C113" s="173" t="s">
        <v>275</v>
      </c>
      <c r="D113" s="174" t="s">
        <v>84</v>
      </c>
      <c r="E113" s="175">
        <v>84.108999999999995</v>
      </c>
      <c r="F113" s="175"/>
      <c r="G113" s="176">
        <f t="shared" si="42"/>
        <v>0</v>
      </c>
      <c r="O113" s="170">
        <v>2</v>
      </c>
      <c r="AA113" s="146">
        <v>1</v>
      </c>
      <c r="AB113" s="146">
        <v>1</v>
      </c>
      <c r="AC113" s="146">
        <v>1</v>
      </c>
      <c r="AZ113" s="146">
        <v>1</v>
      </c>
      <c r="BA113" s="146">
        <f t="shared" si="43"/>
        <v>0</v>
      </c>
      <c r="BB113" s="146">
        <f t="shared" si="44"/>
        <v>0</v>
      </c>
      <c r="BC113" s="146">
        <f t="shared" si="45"/>
        <v>0</v>
      </c>
      <c r="BD113" s="146">
        <f t="shared" si="46"/>
        <v>0</v>
      </c>
      <c r="BE113" s="146">
        <f t="shared" si="47"/>
        <v>0</v>
      </c>
      <c r="CA113" s="177">
        <v>1</v>
      </c>
      <c r="CB113" s="177">
        <v>1</v>
      </c>
      <c r="CZ113" s="146">
        <v>0</v>
      </c>
    </row>
    <row r="114" spans="1:104">
      <c r="A114" s="171">
        <v>83</v>
      </c>
      <c r="B114" s="172" t="s">
        <v>276</v>
      </c>
      <c r="C114" s="173" t="s">
        <v>277</v>
      </c>
      <c r="D114" s="174" t="s">
        <v>87</v>
      </c>
      <c r="E114" s="175">
        <v>19.45</v>
      </c>
      <c r="F114" s="175"/>
      <c r="G114" s="176">
        <f t="shared" si="42"/>
        <v>0</v>
      </c>
      <c r="O114" s="170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 t="shared" si="43"/>
        <v>0</v>
      </c>
      <c r="BB114" s="146">
        <f t="shared" si="44"/>
        <v>0</v>
      </c>
      <c r="BC114" s="146">
        <f t="shared" si="45"/>
        <v>0</v>
      </c>
      <c r="BD114" s="146">
        <f t="shared" si="46"/>
        <v>0</v>
      </c>
      <c r="BE114" s="146">
        <f t="shared" si="47"/>
        <v>0</v>
      </c>
      <c r="CA114" s="177">
        <v>1</v>
      </c>
      <c r="CB114" s="177">
        <v>1</v>
      </c>
      <c r="CZ114" s="146">
        <v>0</v>
      </c>
    </row>
    <row r="115" spans="1:104">
      <c r="A115" s="171">
        <v>84</v>
      </c>
      <c r="B115" s="172" t="s">
        <v>278</v>
      </c>
      <c r="C115" s="173" t="s">
        <v>279</v>
      </c>
      <c r="D115" s="174" t="s">
        <v>84</v>
      </c>
      <c r="E115" s="175">
        <v>32.4</v>
      </c>
      <c r="F115" s="175"/>
      <c r="G115" s="176">
        <f t="shared" si="42"/>
        <v>0</v>
      </c>
      <c r="O115" s="170">
        <v>2</v>
      </c>
      <c r="AA115" s="146">
        <v>1</v>
      </c>
      <c r="AB115" s="146">
        <v>1</v>
      </c>
      <c r="AC115" s="146">
        <v>1</v>
      </c>
      <c r="AZ115" s="146">
        <v>1</v>
      </c>
      <c r="BA115" s="146">
        <f t="shared" si="43"/>
        <v>0</v>
      </c>
      <c r="BB115" s="146">
        <f t="shared" si="44"/>
        <v>0</v>
      </c>
      <c r="BC115" s="146">
        <f t="shared" si="45"/>
        <v>0</v>
      </c>
      <c r="BD115" s="146">
        <f t="shared" si="46"/>
        <v>0</v>
      </c>
      <c r="BE115" s="146">
        <f t="shared" si="47"/>
        <v>0</v>
      </c>
      <c r="CA115" s="177">
        <v>1</v>
      </c>
      <c r="CB115" s="177">
        <v>1</v>
      </c>
      <c r="CZ115" s="146">
        <v>0</v>
      </c>
    </row>
    <row r="116" spans="1:104">
      <c r="A116" s="171">
        <v>85</v>
      </c>
      <c r="B116" s="172" t="s">
        <v>280</v>
      </c>
      <c r="C116" s="173" t="s">
        <v>281</v>
      </c>
      <c r="D116" s="174" t="s">
        <v>120</v>
      </c>
      <c r="E116" s="175">
        <v>28</v>
      </c>
      <c r="F116" s="175"/>
      <c r="G116" s="176">
        <f t="shared" si="42"/>
        <v>0</v>
      </c>
      <c r="O116" s="170">
        <v>2</v>
      </c>
      <c r="AA116" s="146">
        <v>1</v>
      </c>
      <c r="AB116" s="146">
        <v>1</v>
      </c>
      <c r="AC116" s="146">
        <v>1</v>
      </c>
      <c r="AZ116" s="146">
        <v>1</v>
      </c>
      <c r="BA116" s="146">
        <f t="shared" si="43"/>
        <v>0</v>
      </c>
      <c r="BB116" s="146">
        <f t="shared" si="44"/>
        <v>0</v>
      </c>
      <c r="BC116" s="146">
        <f t="shared" si="45"/>
        <v>0</v>
      </c>
      <c r="BD116" s="146">
        <f t="shared" si="46"/>
        <v>0</v>
      </c>
      <c r="BE116" s="146">
        <f t="shared" si="47"/>
        <v>0</v>
      </c>
      <c r="CA116" s="177">
        <v>1</v>
      </c>
      <c r="CB116" s="177">
        <v>1</v>
      </c>
      <c r="CZ116" s="146">
        <v>0</v>
      </c>
    </row>
    <row r="117" spans="1:104">
      <c r="A117" s="171">
        <v>86</v>
      </c>
      <c r="B117" s="172" t="s">
        <v>282</v>
      </c>
      <c r="C117" s="173" t="s">
        <v>283</v>
      </c>
      <c r="D117" s="174" t="s">
        <v>120</v>
      </c>
      <c r="E117" s="175">
        <v>14</v>
      </c>
      <c r="F117" s="175"/>
      <c r="G117" s="176">
        <f t="shared" si="42"/>
        <v>0</v>
      </c>
      <c r="O117" s="170">
        <v>2</v>
      </c>
      <c r="AA117" s="146">
        <v>1</v>
      </c>
      <c r="AB117" s="146">
        <v>1</v>
      </c>
      <c r="AC117" s="146">
        <v>1</v>
      </c>
      <c r="AZ117" s="146">
        <v>1</v>
      </c>
      <c r="BA117" s="146">
        <f t="shared" si="43"/>
        <v>0</v>
      </c>
      <c r="BB117" s="146">
        <f t="shared" si="44"/>
        <v>0</v>
      </c>
      <c r="BC117" s="146">
        <f t="shared" si="45"/>
        <v>0</v>
      </c>
      <c r="BD117" s="146">
        <f t="shared" si="46"/>
        <v>0</v>
      </c>
      <c r="BE117" s="146">
        <f t="shared" si="47"/>
        <v>0</v>
      </c>
      <c r="CA117" s="177">
        <v>1</v>
      </c>
      <c r="CB117" s="177">
        <v>1</v>
      </c>
      <c r="CZ117" s="146">
        <v>0</v>
      </c>
    </row>
    <row r="118" spans="1:104" ht="22.5">
      <c r="A118" s="171">
        <v>87</v>
      </c>
      <c r="B118" s="172" t="s">
        <v>284</v>
      </c>
      <c r="C118" s="173" t="s">
        <v>285</v>
      </c>
      <c r="D118" s="174" t="s">
        <v>84</v>
      </c>
      <c r="E118" s="175">
        <v>19.913599999999999</v>
      </c>
      <c r="F118" s="175"/>
      <c r="G118" s="176">
        <f t="shared" si="42"/>
        <v>0</v>
      </c>
      <c r="O118" s="170">
        <v>2</v>
      </c>
      <c r="AA118" s="146">
        <v>1</v>
      </c>
      <c r="AB118" s="146">
        <v>1</v>
      </c>
      <c r="AC118" s="146">
        <v>1</v>
      </c>
      <c r="AZ118" s="146">
        <v>1</v>
      </c>
      <c r="BA118" s="146">
        <f t="shared" si="43"/>
        <v>0</v>
      </c>
      <c r="BB118" s="146">
        <f t="shared" si="44"/>
        <v>0</v>
      </c>
      <c r="BC118" s="146">
        <f t="shared" si="45"/>
        <v>0</v>
      </c>
      <c r="BD118" s="146">
        <f t="shared" si="46"/>
        <v>0</v>
      </c>
      <c r="BE118" s="146">
        <f t="shared" si="47"/>
        <v>0</v>
      </c>
      <c r="CA118" s="177">
        <v>1</v>
      </c>
      <c r="CB118" s="177">
        <v>1</v>
      </c>
      <c r="CZ118" s="146">
        <v>9.2000000000000003E-4</v>
      </c>
    </row>
    <row r="119" spans="1:104">
      <c r="A119" s="171">
        <v>88</v>
      </c>
      <c r="B119" s="172" t="s">
        <v>286</v>
      </c>
      <c r="C119" s="173" t="s">
        <v>287</v>
      </c>
      <c r="D119" s="174" t="s">
        <v>84</v>
      </c>
      <c r="E119" s="175">
        <v>4.8</v>
      </c>
      <c r="F119" s="175"/>
      <c r="G119" s="176">
        <f t="shared" si="42"/>
        <v>0</v>
      </c>
      <c r="O119" s="170">
        <v>2</v>
      </c>
      <c r="AA119" s="146">
        <v>1</v>
      </c>
      <c r="AB119" s="146">
        <v>1</v>
      </c>
      <c r="AC119" s="146">
        <v>1</v>
      </c>
      <c r="AZ119" s="146">
        <v>1</v>
      </c>
      <c r="BA119" s="146">
        <f t="shared" si="43"/>
        <v>0</v>
      </c>
      <c r="BB119" s="146">
        <f t="shared" si="44"/>
        <v>0</v>
      </c>
      <c r="BC119" s="146">
        <f t="shared" si="45"/>
        <v>0</v>
      </c>
      <c r="BD119" s="146">
        <f t="shared" si="46"/>
        <v>0</v>
      </c>
      <c r="BE119" s="146">
        <f t="shared" si="47"/>
        <v>0</v>
      </c>
      <c r="CA119" s="177">
        <v>1</v>
      </c>
      <c r="CB119" s="177">
        <v>1</v>
      </c>
      <c r="CZ119" s="146">
        <v>1.17E-3</v>
      </c>
    </row>
    <row r="120" spans="1:104">
      <c r="A120" s="171">
        <v>89</v>
      </c>
      <c r="B120" s="172" t="s">
        <v>288</v>
      </c>
      <c r="C120" s="173" t="s">
        <v>289</v>
      </c>
      <c r="D120" s="174" t="s">
        <v>84</v>
      </c>
      <c r="E120" s="175">
        <v>16</v>
      </c>
      <c r="F120" s="175"/>
      <c r="G120" s="176">
        <f t="shared" si="42"/>
        <v>0</v>
      </c>
      <c r="O120" s="170">
        <v>2</v>
      </c>
      <c r="AA120" s="146">
        <v>1</v>
      </c>
      <c r="AB120" s="146">
        <v>1</v>
      </c>
      <c r="AC120" s="146">
        <v>1</v>
      </c>
      <c r="AZ120" s="146">
        <v>1</v>
      </c>
      <c r="BA120" s="146">
        <f t="shared" si="43"/>
        <v>0</v>
      </c>
      <c r="BB120" s="146">
        <f t="shared" si="44"/>
        <v>0</v>
      </c>
      <c r="BC120" s="146">
        <f t="shared" si="45"/>
        <v>0</v>
      </c>
      <c r="BD120" s="146">
        <f t="shared" si="46"/>
        <v>0</v>
      </c>
      <c r="BE120" s="146">
        <f t="shared" si="47"/>
        <v>0</v>
      </c>
      <c r="CA120" s="177">
        <v>1</v>
      </c>
      <c r="CB120" s="177">
        <v>1</v>
      </c>
      <c r="CZ120" s="146">
        <v>0</v>
      </c>
    </row>
    <row r="121" spans="1:104">
      <c r="A121" s="171">
        <v>90</v>
      </c>
      <c r="B121" s="172" t="s">
        <v>290</v>
      </c>
      <c r="C121" s="173" t="s">
        <v>291</v>
      </c>
      <c r="D121" s="174" t="s">
        <v>87</v>
      </c>
      <c r="E121" s="175">
        <v>1.26</v>
      </c>
      <c r="F121" s="175"/>
      <c r="G121" s="176">
        <f t="shared" si="42"/>
        <v>0</v>
      </c>
      <c r="O121" s="170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 t="shared" si="43"/>
        <v>0</v>
      </c>
      <c r="BB121" s="146">
        <f t="shared" si="44"/>
        <v>0</v>
      </c>
      <c r="BC121" s="146">
        <f t="shared" si="45"/>
        <v>0</v>
      </c>
      <c r="BD121" s="146">
        <f t="shared" si="46"/>
        <v>0</v>
      </c>
      <c r="BE121" s="146">
        <f t="shared" si="47"/>
        <v>0</v>
      </c>
      <c r="CA121" s="177">
        <v>1</v>
      </c>
      <c r="CB121" s="177">
        <v>1</v>
      </c>
      <c r="CZ121" s="146">
        <v>1.82E-3</v>
      </c>
    </row>
    <row r="122" spans="1:104" ht="22.5">
      <c r="A122" s="171">
        <v>91</v>
      </c>
      <c r="B122" s="172" t="s">
        <v>292</v>
      </c>
      <c r="C122" s="173" t="s">
        <v>293</v>
      </c>
      <c r="D122" s="174" t="s">
        <v>120</v>
      </c>
      <c r="E122" s="175">
        <v>10</v>
      </c>
      <c r="F122" s="175"/>
      <c r="G122" s="176">
        <f t="shared" si="42"/>
        <v>0</v>
      </c>
      <c r="O122" s="170">
        <v>2</v>
      </c>
      <c r="AA122" s="146">
        <v>1</v>
      </c>
      <c r="AB122" s="146">
        <v>1</v>
      </c>
      <c r="AC122" s="146">
        <v>1</v>
      </c>
      <c r="AZ122" s="146">
        <v>1</v>
      </c>
      <c r="BA122" s="146">
        <f t="shared" si="43"/>
        <v>0</v>
      </c>
      <c r="BB122" s="146">
        <f t="shared" si="44"/>
        <v>0</v>
      </c>
      <c r="BC122" s="146">
        <f t="shared" si="45"/>
        <v>0</v>
      </c>
      <c r="BD122" s="146">
        <f t="shared" si="46"/>
        <v>0</v>
      </c>
      <c r="BE122" s="146">
        <f t="shared" si="47"/>
        <v>0</v>
      </c>
      <c r="CA122" s="177">
        <v>1</v>
      </c>
      <c r="CB122" s="177">
        <v>1</v>
      </c>
      <c r="CZ122" s="146">
        <v>4.8999999999999998E-4</v>
      </c>
    </row>
    <row r="123" spans="1:104" ht="22.5">
      <c r="A123" s="171">
        <v>92</v>
      </c>
      <c r="B123" s="172" t="s">
        <v>294</v>
      </c>
      <c r="C123" s="173" t="s">
        <v>295</v>
      </c>
      <c r="D123" s="174" t="s">
        <v>84</v>
      </c>
      <c r="E123" s="175">
        <v>533.08699999999999</v>
      </c>
      <c r="F123" s="175"/>
      <c r="G123" s="176">
        <f t="shared" si="42"/>
        <v>0</v>
      </c>
      <c r="O123" s="170">
        <v>2</v>
      </c>
      <c r="AA123" s="146">
        <v>1</v>
      </c>
      <c r="AB123" s="146">
        <v>1</v>
      </c>
      <c r="AC123" s="146">
        <v>1</v>
      </c>
      <c r="AZ123" s="146">
        <v>1</v>
      </c>
      <c r="BA123" s="146">
        <f t="shared" si="43"/>
        <v>0</v>
      </c>
      <c r="BB123" s="146">
        <f t="shared" si="44"/>
        <v>0</v>
      </c>
      <c r="BC123" s="146">
        <f t="shared" si="45"/>
        <v>0</v>
      </c>
      <c r="BD123" s="146">
        <f t="shared" si="46"/>
        <v>0</v>
      </c>
      <c r="BE123" s="146">
        <f t="shared" si="47"/>
        <v>0</v>
      </c>
      <c r="CA123" s="177">
        <v>1</v>
      </c>
      <c r="CB123" s="177">
        <v>1</v>
      </c>
      <c r="CZ123" s="146">
        <v>0</v>
      </c>
    </row>
    <row r="124" spans="1:104">
      <c r="A124" s="171">
        <v>93</v>
      </c>
      <c r="B124" s="172" t="s">
        <v>296</v>
      </c>
      <c r="C124" s="173" t="s">
        <v>297</v>
      </c>
      <c r="D124" s="174" t="s">
        <v>84</v>
      </c>
      <c r="E124" s="175">
        <v>71.56</v>
      </c>
      <c r="F124" s="175"/>
      <c r="G124" s="176">
        <f t="shared" si="42"/>
        <v>0</v>
      </c>
      <c r="O124" s="170">
        <v>2</v>
      </c>
      <c r="AA124" s="146">
        <v>1</v>
      </c>
      <c r="AB124" s="146">
        <v>0</v>
      </c>
      <c r="AC124" s="146">
        <v>0</v>
      </c>
      <c r="AZ124" s="146">
        <v>1</v>
      </c>
      <c r="BA124" s="146">
        <f t="shared" si="43"/>
        <v>0</v>
      </c>
      <c r="BB124" s="146">
        <f t="shared" si="44"/>
        <v>0</v>
      </c>
      <c r="BC124" s="146">
        <f t="shared" si="45"/>
        <v>0</v>
      </c>
      <c r="BD124" s="146">
        <f t="shared" si="46"/>
        <v>0</v>
      </c>
      <c r="BE124" s="146">
        <f t="shared" si="47"/>
        <v>0</v>
      </c>
      <c r="CA124" s="177">
        <v>1</v>
      </c>
      <c r="CB124" s="177">
        <v>0</v>
      </c>
      <c r="CZ124" s="146">
        <v>0</v>
      </c>
    </row>
    <row r="125" spans="1:104" ht="22.5">
      <c r="A125" s="171">
        <v>94</v>
      </c>
      <c r="B125" s="172" t="s">
        <v>298</v>
      </c>
      <c r="C125" s="173" t="s">
        <v>299</v>
      </c>
      <c r="D125" s="174" t="s">
        <v>120</v>
      </c>
      <c r="E125" s="175">
        <v>1</v>
      </c>
      <c r="F125" s="175"/>
      <c r="G125" s="176">
        <f t="shared" si="42"/>
        <v>0</v>
      </c>
      <c r="O125" s="170">
        <v>2</v>
      </c>
      <c r="AA125" s="146">
        <v>12</v>
      </c>
      <c r="AB125" s="146">
        <v>0</v>
      </c>
      <c r="AC125" s="146">
        <v>28</v>
      </c>
      <c r="AZ125" s="146">
        <v>1</v>
      </c>
      <c r="BA125" s="146">
        <f t="shared" si="43"/>
        <v>0</v>
      </c>
      <c r="BB125" s="146">
        <f t="shared" si="44"/>
        <v>0</v>
      </c>
      <c r="BC125" s="146">
        <f t="shared" si="45"/>
        <v>0</v>
      </c>
      <c r="BD125" s="146">
        <f t="shared" si="46"/>
        <v>0</v>
      </c>
      <c r="BE125" s="146">
        <f t="shared" si="47"/>
        <v>0</v>
      </c>
      <c r="CA125" s="177">
        <v>12</v>
      </c>
      <c r="CB125" s="177">
        <v>0</v>
      </c>
      <c r="CZ125" s="146">
        <v>0</v>
      </c>
    </row>
    <row r="126" spans="1:104" ht="22.5">
      <c r="A126" s="171">
        <v>95</v>
      </c>
      <c r="B126" s="172" t="s">
        <v>300</v>
      </c>
      <c r="C126" s="173" t="s">
        <v>301</v>
      </c>
      <c r="D126" s="174" t="s">
        <v>120</v>
      </c>
      <c r="E126" s="175">
        <v>2</v>
      </c>
      <c r="F126" s="175"/>
      <c r="G126" s="176">
        <f t="shared" si="42"/>
        <v>0</v>
      </c>
      <c r="O126" s="170">
        <v>2</v>
      </c>
      <c r="AA126" s="146">
        <v>12</v>
      </c>
      <c r="AB126" s="146">
        <v>0</v>
      </c>
      <c r="AC126" s="146">
        <v>27</v>
      </c>
      <c r="AZ126" s="146">
        <v>1</v>
      </c>
      <c r="BA126" s="146">
        <f t="shared" si="43"/>
        <v>0</v>
      </c>
      <c r="BB126" s="146">
        <f t="shared" si="44"/>
        <v>0</v>
      </c>
      <c r="BC126" s="146">
        <f t="shared" si="45"/>
        <v>0</v>
      </c>
      <c r="BD126" s="146">
        <f t="shared" si="46"/>
        <v>0</v>
      </c>
      <c r="BE126" s="146">
        <f t="shared" si="47"/>
        <v>0</v>
      </c>
      <c r="CA126" s="177">
        <v>12</v>
      </c>
      <c r="CB126" s="177">
        <v>0</v>
      </c>
      <c r="CZ126" s="146">
        <v>0</v>
      </c>
    </row>
    <row r="127" spans="1:104">
      <c r="A127" s="178"/>
      <c r="B127" s="179" t="s">
        <v>77</v>
      </c>
      <c r="C127" s="180" t="str">
        <f>CONCATENATE(B104," ",C104)</f>
        <v>96 Bourání konstrukcí</v>
      </c>
      <c r="D127" s="181"/>
      <c r="E127" s="182"/>
      <c r="F127" s="183"/>
      <c r="G127" s="184">
        <f>SUM(G104:G126)</f>
        <v>0</v>
      </c>
      <c r="O127" s="170">
        <v>4</v>
      </c>
      <c r="BA127" s="185">
        <f>SUM(BA104:BA126)</f>
        <v>0</v>
      </c>
      <c r="BB127" s="185">
        <f>SUM(BB104:BB126)</f>
        <v>0</v>
      </c>
      <c r="BC127" s="185">
        <f>SUM(BC104:BC126)</f>
        <v>0</v>
      </c>
      <c r="BD127" s="185">
        <f>SUM(BD104:BD126)</f>
        <v>0</v>
      </c>
      <c r="BE127" s="185">
        <f>SUM(BE104:BE126)</f>
        <v>0</v>
      </c>
    </row>
    <row r="128" spans="1:104">
      <c r="A128" s="163" t="s">
        <v>74</v>
      </c>
      <c r="B128" s="164" t="s">
        <v>302</v>
      </c>
      <c r="C128" s="165" t="s">
        <v>303</v>
      </c>
      <c r="D128" s="166"/>
      <c r="E128" s="167"/>
      <c r="F128" s="167"/>
      <c r="G128" s="168"/>
      <c r="H128" s="169"/>
      <c r="I128" s="169"/>
      <c r="O128" s="170">
        <v>1</v>
      </c>
    </row>
    <row r="129" spans="1:104">
      <c r="A129" s="171">
        <v>96</v>
      </c>
      <c r="B129" s="172" t="s">
        <v>304</v>
      </c>
      <c r="C129" s="173" t="s">
        <v>305</v>
      </c>
      <c r="D129" s="174" t="s">
        <v>105</v>
      </c>
      <c r="E129" s="175">
        <v>164.70862389800001</v>
      </c>
      <c r="F129" s="175"/>
      <c r="G129" s="176">
        <f>E129*F129</f>
        <v>0</v>
      </c>
      <c r="O129" s="170">
        <v>2</v>
      </c>
      <c r="AA129" s="146">
        <v>7</v>
      </c>
      <c r="AB129" s="146">
        <v>1</v>
      </c>
      <c r="AC129" s="146">
        <v>2</v>
      </c>
      <c r="AZ129" s="146">
        <v>1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7</v>
      </c>
      <c r="CB129" s="177">
        <v>1</v>
      </c>
      <c r="CZ129" s="146">
        <v>0</v>
      </c>
    </row>
    <row r="130" spans="1:104">
      <c r="A130" s="178"/>
      <c r="B130" s="179" t="s">
        <v>77</v>
      </c>
      <c r="C130" s="180" t="str">
        <f>CONCATENATE(B128," ",C128)</f>
        <v>99 Staveništní přesun hmot</v>
      </c>
      <c r="D130" s="181"/>
      <c r="E130" s="182"/>
      <c r="F130" s="183"/>
      <c r="G130" s="184">
        <f>SUM(G128:G129)</f>
        <v>0</v>
      </c>
      <c r="O130" s="170">
        <v>4</v>
      </c>
      <c r="BA130" s="185">
        <f>SUM(BA128:BA129)</f>
        <v>0</v>
      </c>
      <c r="BB130" s="185">
        <f>SUM(BB128:BB129)</f>
        <v>0</v>
      </c>
      <c r="BC130" s="185">
        <f>SUM(BC128:BC129)</f>
        <v>0</v>
      </c>
      <c r="BD130" s="185">
        <f>SUM(BD128:BD129)</f>
        <v>0</v>
      </c>
      <c r="BE130" s="185">
        <f>SUM(BE128:BE129)</f>
        <v>0</v>
      </c>
    </row>
    <row r="131" spans="1:104">
      <c r="A131" s="163" t="s">
        <v>74</v>
      </c>
      <c r="B131" s="164" t="s">
        <v>306</v>
      </c>
      <c r="C131" s="165" t="s">
        <v>307</v>
      </c>
      <c r="D131" s="166"/>
      <c r="E131" s="167"/>
      <c r="F131" s="167"/>
      <c r="G131" s="168"/>
      <c r="H131" s="169"/>
      <c r="I131" s="169"/>
      <c r="O131" s="170">
        <v>1</v>
      </c>
    </row>
    <row r="132" spans="1:104">
      <c r="A132" s="171">
        <v>97</v>
      </c>
      <c r="B132" s="172" t="s">
        <v>308</v>
      </c>
      <c r="C132" s="173" t="s">
        <v>309</v>
      </c>
      <c r="D132" s="174" t="s">
        <v>310</v>
      </c>
      <c r="E132" s="175">
        <v>120</v>
      </c>
      <c r="F132" s="175"/>
      <c r="G132" s="176">
        <f>E132*F132</f>
        <v>0</v>
      </c>
      <c r="O132" s="170">
        <v>2</v>
      </c>
      <c r="AA132" s="146">
        <v>1</v>
      </c>
      <c r="AB132" s="146">
        <v>1</v>
      </c>
      <c r="AC132" s="146">
        <v>1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</v>
      </c>
      <c r="CB132" s="177">
        <v>1</v>
      </c>
      <c r="CZ132" s="146">
        <v>0</v>
      </c>
    </row>
    <row r="133" spans="1:104">
      <c r="A133" s="171">
        <v>98</v>
      </c>
      <c r="B133" s="172" t="s">
        <v>311</v>
      </c>
      <c r="C133" s="173" t="s">
        <v>312</v>
      </c>
      <c r="D133" s="174" t="s">
        <v>310</v>
      </c>
      <c r="E133" s="175">
        <v>120</v>
      </c>
      <c r="F133" s="175"/>
      <c r="G133" s="176">
        <f>E133*F133</f>
        <v>0</v>
      </c>
      <c r="O133" s="170">
        <v>2</v>
      </c>
      <c r="AA133" s="146">
        <v>1</v>
      </c>
      <c r="AB133" s="146">
        <v>1</v>
      </c>
      <c r="AC133" s="146">
        <v>1</v>
      </c>
      <c r="AZ133" s="146">
        <v>1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7">
        <v>1</v>
      </c>
      <c r="CB133" s="177">
        <v>1</v>
      </c>
      <c r="CZ133" s="146">
        <v>0</v>
      </c>
    </row>
    <row r="134" spans="1:104">
      <c r="A134" s="171">
        <v>99</v>
      </c>
      <c r="B134" s="172" t="s">
        <v>313</v>
      </c>
      <c r="C134" s="173" t="s">
        <v>314</v>
      </c>
      <c r="D134" s="174" t="s">
        <v>310</v>
      </c>
      <c r="E134" s="175">
        <v>120</v>
      </c>
      <c r="F134" s="175"/>
      <c r="G134" s="176">
        <f>E134*F134</f>
        <v>0</v>
      </c>
      <c r="O134" s="170">
        <v>2</v>
      </c>
      <c r="AA134" s="146">
        <v>1</v>
      </c>
      <c r="AB134" s="146">
        <v>1</v>
      </c>
      <c r="AC134" s="146">
        <v>1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</v>
      </c>
      <c r="CB134" s="177">
        <v>1</v>
      </c>
      <c r="CZ134" s="146">
        <v>0</v>
      </c>
    </row>
    <row r="135" spans="1:104" ht="22.5">
      <c r="A135" s="171">
        <v>100</v>
      </c>
      <c r="B135" s="172" t="s">
        <v>315</v>
      </c>
      <c r="C135" s="173" t="s">
        <v>553</v>
      </c>
      <c r="D135" s="174" t="s">
        <v>316</v>
      </c>
      <c r="E135" s="175">
        <v>1</v>
      </c>
      <c r="F135" s="175"/>
      <c r="G135" s="176">
        <f>E135*F135</f>
        <v>0</v>
      </c>
      <c r="O135" s="170">
        <v>2</v>
      </c>
      <c r="AA135" s="146">
        <v>1</v>
      </c>
      <c r="AB135" s="146">
        <v>1</v>
      </c>
      <c r="AC135" s="146">
        <v>1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1</v>
      </c>
      <c r="CZ135" s="146">
        <v>0</v>
      </c>
    </row>
    <row r="136" spans="1:104">
      <c r="A136" s="171">
        <v>101</v>
      </c>
      <c r="B136" s="172" t="s">
        <v>317</v>
      </c>
      <c r="C136" s="173" t="s">
        <v>554</v>
      </c>
      <c r="D136" s="174" t="s">
        <v>316</v>
      </c>
      <c r="E136" s="175">
        <v>1</v>
      </c>
      <c r="F136" s="175"/>
      <c r="G136" s="176">
        <f>E136*F136</f>
        <v>0</v>
      </c>
      <c r="O136" s="170">
        <v>2</v>
      </c>
      <c r="AA136" s="146">
        <v>1</v>
      </c>
      <c r="AB136" s="146">
        <v>1</v>
      </c>
      <c r="AC136" s="146">
        <v>1</v>
      </c>
      <c r="AZ136" s="146">
        <v>1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1</v>
      </c>
      <c r="CZ136" s="146">
        <v>0</v>
      </c>
    </row>
    <row r="137" spans="1:104">
      <c r="A137" s="178"/>
      <c r="B137" s="179" t="s">
        <v>77</v>
      </c>
      <c r="C137" s="180" t="str">
        <f>CONCATENATE(B131," ",C131)</f>
        <v>VRN3 Přípravné a pomocné práce</v>
      </c>
      <c r="D137" s="181"/>
      <c r="E137" s="182"/>
      <c r="F137" s="183"/>
      <c r="G137" s="184">
        <f>SUM(G131:G136)</f>
        <v>0</v>
      </c>
      <c r="O137" s="170">
        <v>4</v>
      </c>
      <c r="BA137" s="185">
        <f>SUM(BA131:BA136)</f>
        <v>0</v>
      </c>
      <c r="BB137" s="185">
        <f>SUM(BB131:BB136)</f>
        <v>0</v>
      </c>
      <c r="BC137" s="185">
        <f>SUM(BC131:BC136)</f>
        <v>0</v>
      </c>
      <c r="BD137" s="185">
        <f>SUM(BD131:BD136)</f>
        <v>0</v>
      </c>
      <c r="BE137" s="185">
        <f>SUM(BE131:BE136)</f>
        <v>0</v>
      </c>
    </row>
    <row r="138" spans="1:104">
      <c r="A138" s="163" t="s">
        <v>74</v>
      </c>
      <c r="B138" s="164" t="s">
        <v>318</v>
      </c>
      <c r="C138" s="165" t="s">
        <v>319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 ht="22.5">
      <c r="A139" s="171">
        <v>102</v>
      </c>
      <c r="B139" s="172" t="s">
        <v>320</v>
      </c>
      <c r="C139" s="173" t="s">
        <v>321</v>
      </c>
      <c r="D139" s="174" t="s">
        <v>84</v>
      </c>
      <c r="E139" s="175">
        <v>65.25</v>
      </c>
      <c r="F139" s="175"/>
      <c r="G139" s="176">
        <f>E139*F139</f>
        <v>0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4.0000000000000002E-4</v>
      </c>
    </row>
    <row r="140" spans="1:104" ht="22.5">
      <c r="A140" s="171">
        <v>103</v>
      </c>
      <c r="B140" s="172" t="s">
        <v>322</v>
      </c>
      <c r="C140" s="173" t="s">
        <v>323</v>
      </c>
      <c r="D140" s="174" t="s">
        <v>84</v>
      </c>
      <c r="E140" s="175">
        <v>65.25</v>
      </c>
      <c r="F140" s="175"/>
      <c r="G140" s="176">
        <f>E140*F140</f>
        <v>0</v>
      </c>
      <c r="O140" s="170">
        <v>2</v>
      </c>
      <c r="AA140" s="146">
        <v>1</v>
      </c>
      <c r="AB140" s="146">
        <v>0</v>
      </c>
      <c r="AC140" s="146">
        <v>0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</v>
      </c>
      <c r="CB140" s="177">
        <v>0</v>
      </c>
      <c r="CZ140" s="146">
        <v>4.0999999999999999E-4</v>
      </c>
    </row>
    <row r="141" spans="1:104">
      <c r="A141" s="171">
        <v>104</v>
      </c>
      <c r="B141" s="172" t="s">
        <v>324</v>
      </c>
      <c r="C141" s="173" t="s">
        <v>325</v>
      </c>
      <c r="D141" s="174" t="s">
        <v>84</v>
      </c>
      <c r="E141" s="175">
        <v>73</v>
      </c>
      <c r="F141" s="175"/>
      <c r="G141" s="176">
        <f>E141*F141</f>
        <v>0</v>
      </c>
      <c r="O141" s="170">
        <v>2</v>
      </c>
      <c r="AA141" s="146">
        <v>3</v>
      </c>
      <c r="AB141" s="146">
        <v>7</v>
      </c>
      <c r="AC141" s="146">
        <v>62832134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3</v>
      </c>
      <c r="CB141" s="177">
        <v>7</v>
      </c>
      <c r="CZ141" s="146">
        <v>4.4000000000000003E-3</v>
      </c>
    </row>
    <row r="142" spans="1:104">
      <c r="A142" s="171">
        <v>105</v>
      </c>
      <c r="B142" s="172" t="s">
        <v>326</v>
      </c>
      <c r="C142" s="173" t="s">
        <v>327</v>
      </c>
      <c r="D142" s="174" t="s">
        <v>62</v>
      </c>
      <c r="E142" s="175">
        <v>139.33725000000001</v>
      </c>
      <c r="F142" s="175"/>
      <c r="G142" s="176">
        <f>E142*F142</f>
        <v>0</v>
      </c>
      <c r="O142" s="170">
        <v>2</v>
      </c>
      <c r="AA142" s="146">
        <v>7</v>
      </c>
      <c r="AB142" s="146">
        <v>1002</v>
      </c>
      <c r="AC142" s="146">
        <v>5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7">
        <v>7</v>
      </c>
      <c r="CB142" s="177">
        <v>1002</v>
      </c>
      <c r="CZ142" s="146">
        <v>0</v>
      </c>
    </row>
    <row r="143" spans="1:104">
      <c r="A143" s="178"/>
      <c r="B143" s="179" t="s">
        <v>77</v>
      </c>
      <c r="C143" s="180" t="str">
        <f>CONCATENATE(B138," ",C138)</f>
        <v>711 Izolace proti vodě</v>
      </c>
      <c r="D143" s="181"/>
      <c r="E143" s="182"/>
      <c r="F143" s="183"/>
      <c r="G143" s="184">
        <f>SUM(G138:G142)</f>
        <v>0</v>
      </c>
      <c r="O143" s="170">
        <v>4</v>
      </c>
      <c r="BA143" s="185">
        <f>SUM(BA138:BA142)</f>
        <v>0</v>
      </c>
      <c r="BB143" s="185">
        <f>SUM(BB138:BB142)</f>
        <v>0</v>
      </c>
      <c r="BC143" s="185">
        <f>SUM(BC138:BC142)</f>
        <v>0</v>
      </c>
      <c r="BD143" s="185">
        <f>SUM(BD138:BD142)</f>
        <v>0</v>
      </c>
      <c r="BE143" s="185">
        <f>SUM(BE138:BE142)</f>
        <v>0</v>
      </c>
    </row>
    <row r="144" spans="1:104">
      <c r="A144" s="163" t="s">
        <v>74</v>
      </c>
      <c r="B144" s="164" t="s">
        <v>328</v>
      </c>
      <c r="C144" s="165" t="s">
        <v>329</v>
      </c>
      <c r="D144" s="166"/>
      <c r="E144" s="167"/>
      <c r="F144" s="167"/>
      <c r="G144" s="168"/>
      <c r="H144" s="169"/>
      <c r="I144" s="169"/>
      <c r="O144" s="170">
        <v>1</v>
      </c>
    </row>
    <row r="145" spans="1:104" ht="22.5">
      <c r="A145" s="171">
        <v>106</v>
      </c>
      <c r="B145" s="172" t="s">
        <v>330</v>
      </c>
      <c r="C145" s="173" t="s">
        <v>555</v>
      </c>
      <c r="D145" s="174" t="s">
        <v>84</v>
      </c>
      <c r="E145" s="175">
        <v>31.5</v>
      </c>
      <c r="F145" s="175"/>
      <c r="G145" s="176">
        <f>E145*F145</f>
        <v>0</v>
      </c>
      <c r="O145" s="170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7</v>
      </c>
      <c r="CZ145" s="146">
        <v>5.3E-3</v>
      </c>
    </row>
    <row r="146" spans="1:104">
      <c r="A146" s="171">
        <v>107</v>
      </c>
      <c r="B146" s="172" t="s">
        <v>331</v>
      </c>
      <c r="C146" s="173" t="s">
        <v>332</v>
      </c>
      <c r="D146" s="174" t="s">
        <v>105</v>
      </c>
      <c r="E146" s="175">
        <v>0.16694999999999999</v>
      </c>
      <c r="F146" s="175"/>
      <c r="G146" s="176">
        <f>E146*F146</f>
        <v>0</v>
      </c>
      <c r="O146" s="170">
        <v>2</v>
      </c>
      <c r="AA146" s="146">
        <v>7</v>
      </c>
      <c r="AB146" s="146">
        <v>1001</v>
      </c>
      <c r="AC146" s="146">
        <v>5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7</v>
      </c>
      <c r="CB146" s="177">
        <v>1001</v>
      </c>
      <c r="CZ146" s="146">
        <v>0</v>
      </c>
    </row>
    <row r="147" spans="1:104">
      <c r="A147" s="178"/>
      <c r="B147" s="179" t="s">
        <v>77</v>
      </c>
      <c r="C147" s="180" t="str">
        <f>CONCATENATE(B144," ",C144)</f>
        <v>712 Živičné krytiny</v>
      </c>
      <c r="D147" s="181"/>
      <c r="E147" s="182"/>
      <c r="F147" s="183"/>
      <c r="G147" s="184">
        <f>SUM(G144:G146)</f>
        <v>0</v>
      </c>
      <c r="O147" s="170">
        <v>4</v>
      </c>
      <c r="BA147" s="185">
        <f>SUM(BA144:BA146)</f>
        <v>0</v>
      </c>
      <c r="BB147" s="185">
        <f>SUM(BB144:BB146)</f>
        <v>0</v>
      </c>
      <c r="BC147" s="185">
        <f>SUM(BC144:BC146)</f>
        <v>0</v>
      </c>
      <c r="BD147" s="185">
        <f>SUM(BD144:BD146)</f>
        <v>0</v>
      </c>
      <c r="BE147" s="185">
        <f>SUM(BE144:BE146)</f>
        <v>0</v>
      </c>
    </row>
    <row r="148" spans="1:104">
      <c r="A148" s="163" t="s">
        <v>74</v>
      </c>
      <c r="B148" s="164" t="s">
        <v>333</v>
      </c>
      <c r="C148" s="165" t="s">
        <v>334</v>
      </c>
      <c r="D148" s="166"/>
      <c r="E148" s="167"/>
      <c r="F148" s="167"/>
      <c r="G148" s="168"/>
      <c r="H148" s="169"/>
      <c r="I148" s="169"/>
      <c r="O148" s="170">
        <v>1</v>
      </c>
    </row>
    <row r="149" spans="1:104" ht="22.5">
      <c r="A149" s="171">
        <v>108</v>
      </c>
      <c r="B149" s="172" t="s">
        <v>335</v>
      </c>
      <c r="C149" s="173" t="s">
        <v>336</v>
      </c>
      <c r="D149" s="174" t="s">
        <v>84</v>
      </c>
      <c r="E149" s="175">
        <v>22.4</v>
      </c>
      <c r="F149" s="175"/>
      <c r="G149" s="176">
        <f>E149*F149</f>
        <v>0</v>
      </c>
      <c r="O149" s="170">
        <v>2</v>
      </c>
      <c r="AA149" s="146">
        <v>1</v>
      </c>
      <c r="AB149" s="146">
        <v>1</v>
      </c>
      <c r="AC149" s="146">
        <v>1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1</v>
      </c>
      <c r="CZ149" s="146">
        <v>1.7639999999999999E-2</v>
      </c>
    </row>
    <row r="150" spans="1:104" ht="22.5">
      <c r="A150" s="171">
        <v>109</v>
      </c>
      <c r="B150" s="172" t="s">
        <v>337</v>
      </c>
      <c r="C150" s="173" t="s">
        <v>338</v>
      </c>
      <c r="D150" s="174" t="s">
        <v>84</v>
      </c>
      <c r="E150" s="175">
        <v>31.5</v>
      </c>
      <c r="F150" s="175"/>
      <c r="G150" s="176">
        <f>E150*F150</f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2.0000000000000001E-4</v>
      </c>
    </row>
    <row r="151" spans="1:104" ht="22.5">
      <c r="A151" s="171">
        <v>110</v>
      </c>
      <c r="B151" s="172" t="s">
        <v>339</v>
      </c>
      <c r="C151" s="173" t="s">
        <v>340</v>
      </c>
      <c r="D151" s="174" t="s">
        <v>84</v>
      </c>
      <c r="E151" s="175">
        <v>35</v>
      </c>
      <c r="F151" s="175"/>
      <c r="G151" s="176">
        <f>E151*F151</f>
        <v>0</v>
      </c>
      <c r="O151" s="170">
        <v>2</v>
      </c>
      <c r="AA151" s="146">
        <v>3</v>
      </c>
      <c r="AB151" s="146">
        <v>7</v>
      </c>
      <c r="AC151" s="146">
        <v>28375794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3</v>
      </c>
      <c r="CB151" s="177">
        <v>7</v>
      </c>
      <c r="CZ151" s="146">
        <v>4.8799999999999998E-3</v>
      </c>
    </row>
    <row r="152" spans="1:104">
      <c r="A152" s="171">
        <v>111</v>
      </c>
      <c r="B152" s="172" t="s">
        <v>341</v>
      </c>
      <c r="C152" s="173" t="s">
        <v>342</v>
      </c>
      <c r="D152" s="174" t="s">
        <v>62</v>
      </c>
      <c r="E152" s="175">
        <v>392.86099999999999</v>
      </c>
      <c r="F152" s="175"/>
      <c r="G152" s="176">
        <f>E152*F152</f>
        <v>0</v>
      </c>
      <c r="O152" s="170">
        <v>2</v>
      </c>
      <c r="AA152" s="146">
        <v>7</v>
      </c>
      <c r="AB152" s="146">
        <v>1002</v>
      </c>
      <c r="AC152" s="146">
        <v>5</v>
      </c>
      <c r="AZ152" s="146">
        <v>2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7">
        <v>7</v>
      </c>
      <c r="CB152" s="177">
        <v>1002</v>
      </c>
      <c r="CZ152" s="146">
        <v>0</v>
      </c>
    </row>
    <row r="153" spans="1:104">
      <c r="A153" s="178"/>
      <c r="B153" s="179" t="s">
        <v>77</v>
      </c>
      <c r="C153" s="180" t="str">
        <f>CONCATENATE(B148," ",C148)</f>
        <v>713 Izolace tepelné</v>
      </c>
      <c r="D153" s="181"/>
      <c r="E153" s="182"/>
      <c r="F153" s="183"/>
      <c r="G153" s="184">
        <f>SUM(G148:G152)</f>
        <v>0</v>
      </c>
      <c r="O153" s="170">
        <v>4</v>
      </c>
      <c r="BA153" s="185">
        <f>SUM(BA148:BA152)</f>
        <v>0</v>
      </c>
      <c r="BB153" s="185">
        <f>SUM(BB148:BB152)</f>
        <v>0</v>
      </c>
      <c r="BC153" s="185">
        <f>SUM(BC148:BC152)</f>
        <v>0</v>
      </c>
      <c r="BD153" s="185">
        <f>SUM(BD148:BD152)</f>
        <v>0</v>
      </c>
      <c r="BE153" s="185">
        <f>SUM(BE148:BE152)</f>
        <v>0</v>
      </c>
    </row>
    <row r="154" spans="1:104">
      <c r="A154" s="163" t="s">
        <v>74</v>
      </c>
      <c r="B154" s="164" t="s">
        <v>343</v>
      </c>
      <c r="C154" s="165" t="s">
        <v>344</v>
      </c>
      <c r="D154" s="166"/>
      <c r="E154" s="167"/>
      <c r="F154" s="167"/>
      <c r="G154" s="168"/>
      <c r="H154" s="169"/>
      <c r="I154" s="169"/>
      <c r="O154" s="170">
        <v>1</v>
      </c>
    </row>
    <row r="155" spans="1:104" ht="33.75">
      <c r="A155" s="171">
        <v>112</v>
      </c>
      <c r="B155" s="172" t="s">
        <v>345</v>
      </c>
      <c r="C155" s="173" t="s">
        <v>562</v>
      </c>
      <c r="D155" s="174" t="s">
        <v>346</v>
      </c>
      <c r="E155" s="175">
        <v>1</v>
      </c>
      <c r="F155" s="175"/>
      <c r="G155" s="176">
        <f>E155*F155</f>
        <v>0</v>
      </c>
      <c r="O155" s="170">
        <v>2</v>
      </c>
      <c r="AA155" s="146">
        <v>1</v>
      </c>
      <c r="AB155" s="146">
        <v>7</v>
      </c>
      <c r="AC155" s="146">
        <v>7</v>
      </c>
      <c r="AZ155" s="146">
        <v>2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1</v>
      </c>
      <c r="CB155" s="177">
        <v>7</v>
      </c>
      <c r="CZ155" s="146">
        <v>0</v>
      </c>
    </row>
    <row r="156" spans="1:104">
      <c r="A156" s="178"/>
      <c r="B156" s="179" t="s">
        <v>77</v>
      </c>
      <c r="C156" s="180" t="str">
        <f>CONCATENATE(B154," ",C154)</f>
        <v>721 Vnitřní kanalizace</v>
      </c>
      <c r="D156" s="181"/>
      <c r="E156" s="182"/>
      <c r="F156" s="183"/>
      <c r="G156" s="184">
        <f>SUM(G154:G155)</f>
        <v>0</v>
      </c>
      <c r="O156" s="170">
        <v>4</v>
      </c>
      <c r="BA156" s="185">
        <f>SUM(BA154:BA155)</f>
        <v>0</v>
      </c>
      <c r="BB156" s="185">
        <f>SUM(BB154:BB155)</f>
        <v>0</v>
      </c>
      <c r="BC156" s="185">
        <f>SUM(BC154:BC155)</f>
        <v>0</v>
      </c>
      <c r="BD156" s="185">
        <f>SUM(BD154:BD155)</f>
        <v>0</v>
      </c>
      <c r="BE156" s="185">
        <f>SUM(BE154:BE155)</f>
        <v>0</v>
      </c>
    </row>
    <row r="157" spans="1:104">
      <c r="A157" s="163" t="s">
        <v>74</v>
      </c>
      <c r="B157" s="164" t="s">
        <v>347</v>
      </c>
      <c r="C157" s="165" t="s">
        <v>348</v>
      </c>
      <c r="D157" s="166"/>
      <c r="E157" s="167"/>
      <c r="F157" s="167"/>
      <c r="G157" s="168"/>
      <c r="H157" s="169"/>
      <c r="I157" s="169"/>
      <c r="O157" s="170">
        <v>1</v>
      </c>
    </row>
    <row r="158" spans="1:104" ht="33.75">
      <c r="A158" s="171">
        <v>113</v>
      </c>
      <c r="B158" s="172" t="s">
        <v>349</v>
      </c>
      <c r="C158" s="173" t="s">
        <v>561</v>
      </c>
      <c r="D158" s="174" t="s">
        <v>346</v>
      </c>
      <c r="E158" s="175">
        <v>1</v>
      </c>
      <c r="F158" s="175"/>
      <c r="G158" s="176">
        <f>E158*F158</f>
        <v>0</v>
      </c>
      <c r="O158" s="170">
        <v>2</v>
      </c>
      <c r="AA158" s="146">
        <v>1</v>
      </c>
      <c r="AB158" s="146">
        <v>7</v>
      </c>
      <c r="AC158" s="146">
        <v>7</v>
      </c>
      <c r="AZ158" s="146">
        <v>2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A158" s="177">
        <v>1</v>
      </c>
      <c r="CB158" s="177">
        <v>7</v>
      </c>
      <c r="CZ158" s="146">
        <v>0</v>
      </c>
    </row>
    <row r="159" spans="1:104">
      <c r="A159" s="178"/>
      <c r="B159" s="179" t="s">
        <v>77</v>
      </c>
      <c r="C159" s="180" t="str">
        <f>CONCATENATE(B157," ",C157)</f>
        <v>722 Vnitřní vodovod</v>
      </c>
      <c r="D159" s="181"/>
      <c r="E159" s="182"/>
      <c r="F159" s="183"/>
      <c r="G159" s="184">
        <f>SUM(G157:G158)</f>
        <v>0</v>
      </c>
      <c r="O159" s="170">
        <v>4</v>
      </c>
      <c r="BA159" s="185">
        <f>SUM(BA157:BA158)</f>
        <v>0</v>
      </c>
      <c r="BB159" s="185">
        <f>SUM(BB157:BB158)</f>
        <v>0</v>
      </c>
      <c r="BC159" s="185">
        <f>SUM(BC157:BC158)</f>
        <v>0</v>
      </c>
      <c r="BD159" s="185">
        <f>SUM(BD157:BD158)</f>
        <v>0</v>
      </c>
      <c r="BE159" s="185">
        <f>SUM(BE157:BE158)</f>
        <v>0</v>
      </c>
    </row>
    <row r="160" spans="1:104">
      <c r="A160" s="163" t="s">
        <v>74</v>
      </c>
      <c r="B160" s="164" t="s">
        <v>350</v>
      </c>
      <c r="C160" s="165" t="s">
        <v>351</v>
      </c>
      <c r="D160" s="166"/>
      <c r="E160" s="167"/>
      <c r="F160" s="167"/>
      <c r="G160" s="168"/>
      <c r="H160" s="169"/>
      <c r="I160" s="169"/>
      <c r="O160" s="170">
        <v>1</v>
      </c>
    </row>
    <row r="161" spans="1:104" ht="45">
      <c r="A161" s="171">
        <v>114</v>
      </c>
      <c r="B161" s="172" t="s">
        <v>352</v>
      </c>
      <c r="C161" s="173" t="s">
        <v>563</v>
      </c>
      <c r="D161" s="174" t="s">
        <v>346</v>
      </c>
      <c r="E161" s="175">
        <v>1</v>
      </c>
      <c r="F161" s="175"/>
      <c r="G161" s="176">
        <f>E161*F161</f>
        <v>0</v>
      </c>
      <c r="O161" s="170">
        <v>2</v>
      </c>
      <c r="AA161" s="146">
        <v>1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1</v>
      </c>
      <c r="CB161" s="177">
        <v>7</v>
      </c>
      <c r="CZ161" s="146">
        <v>0</v>
      </c>
    </row>
    <row r="162" spans="1:104">
      <c r="A162" s="178"/>
      <c r="B162" s="179" t="s">
        <v>77</v>
      </c>
      <c r="C162" s="180" t="str">
        <f>CONCATENATE(B160," ",C160)</f>
        <v>723 Vnitřní plynovod</v>
      </c>
      <c r="D162" s="181"/>
      <c r="E162" s="182"/>
      <c r="F162" s="183"/>
      <c r="G162" s="184">
        <f>SUM(G160:G161)</f>
        <v>0</v>
      </c>
      <c r="O162" s="170">
        <v>4</v>
      </c>
      <c r="BA162" s="185">
        <f>SUM(BA160:BA161)</f>
        <v>0</v>
      </c>
      <c r="BB162" s="185">
        <f>SUM(BB160:BB161)</f>
        <v>0</v>
      </c>
      <c r="BC162" s="185">
        <f>SUM(BC160:BC161)</f>
        <v>0</v>
      </c>
      <c r="BD162" s="185">
        <f>SUM(BD160:BD161)</f>
        <v>0</v>
      </c>
      <c r="BE162" s="185">
        <f>SUM(BE160:BE161)</f>
        <v>0</v>
      </c>
    </row>
    <row r="163" spans="1:104">
      <c r="A163" s="163" t="s">
        <v>74</v>
      </c>
      <c r="B163" s="164" t="s">
        <v>353</v>
      </c>
      <c r="C163" s="165" t="s">
        <v>354</v>
      </c>
      <c r="D163" s="166"/>
      <c r="E163" s="167"/>
      <c r="F163" s="167"/>
      <c r="G163" s="168"/>
      <c r="H163" s="169"/>
      <c r="I163" s="169"/>
      <c r="O163" s="170">
        <v>1</v>
      </c>
    </row>
    <row r="164" spans="1:104" ht="22.5">
      <c r="A164" s="171">
        <v>115</v>
      </c>
      <c r="B164" s="172" t="s">
        <v>355</v>
      </c>
      <c r="C164" s="173" t="s">
        <v>356</v>
      </c>
      <c r="D164" s="174" t="s">
        <v>120</v>
      </c>
      <c r="E164" s="175">
        <v>2</v>
      </c>
      <c r="F164" s="175"/>
      <c r="G164" s="176">
        <f t="shared" ref="G164:G176" si="48">E164*F164</f>
        <v>0</v>
      </c>
      <c r="O164" s="170">
        <v>2</v>
      </c>
      <c r="AA164" s="146">
        <v>1</v>
      </c>
      <c r="AB164" s="146">
        <v>7</v>
      </c>
      <c r="AC164" s="146">
        <v>7</v>
      </c>
      <c r="AZ164" s="146">
        <v>2</v>
      </c>
      <c r="BA164" s="146">
        <f t="shared" ref="BA164:BA176" si="49">IF(AZ164=1,G164,0)</f>
        <v>0</v>
      </c>
      <c r="BB164" s="146">
        <f t="shared" ref="BB164:BB176" si="50">IF(AZ164=2,G164,0)</f>
        <v>0</v>
      </c>
      <c r="BC164" s="146">
        <f t="shared" ref="BC164:BC176" si="51">IF(AZ164=3,G164,0)</f>
        <v>0</v>
      </c>
      <c r="BD164" s="146">
        <f t="shared" ref="BD164:BD176" si="52">IF(AZ164=4,G164,0)</f>
        <v>0</v>
      </c>
      <c r="BE164" s="146">
        <f t="shared" ref="BE164:BE176" si="53">IF(AZ164=5,G164,0)</f>
        <v>0</v>
      </c>
      <c r="CA164" s="177">
        <v>1</v>
      </c>
      <c r="CB164" s="177">
        <v>7</v>
      </c>
      <c r="CZ164" s="146">
        <v>0</v>
      </c>
    </row>
    <row r="165" spans="1:104">
      <c r="A165" s="171">
        <v>116</v>
      </c>
      <c r="B165" s="172" t="s">
        <v>357</v>
      </c>
      <c r="C165" s="173" t="s">
        <v>358</v>
      </c>
      <c r="D165" s="174" t="s">
        <v>120</v>
      </c>
      <c r="E165" s="175">
        <v>2</v>
      </c>
      <c r="F165" s="175"/>
      <c r="G165" s="176">
        <f t="shared" si="48"/>
        <v>0</v>
      </c>
      <c r="O165" s="170">
        <v>2</v>
      </c>
      <c r="AA165" s="146">
        <v>1</v>
      </c>
      <c r="AB165" s="146">
        <v>7</v>
      </c>
      <c r="AC165" s="146">
        <v>7</v>
      </c>
      <c r="AZ165" s="146">
        <v>2</v>
      </c>
      <c r="BA165" s="146">
        <f t="shared" si="49"/>
        <v>0</v>
      </c>
      <c r="BB165" s="146">
        <f t="shared" si="50"/>
        <v>0</v>
      </c>
      <c r="BC165" s="146">
        <f t="shared" si="51"/>
        <v>0</v>
      </c>
      <c r="BD165" s="146">
        <f t="shared" si="52"/>
        <v>0</v>
      </c>
      <c r="BE165" s="146">
        <f t="shared" si="53"/>
        <v>0</v>
      </c>
      <c r="CA165" s="177">
        <v>1</v>
      </c>
      <c r="CB165" s="177">
        <v>7</v>
      </c>
      <c r="CZ165" s="146">
        <v>0</v>
      </c>
    </row>
    <row r="166" spans="1:104">
      <c r="A166" s="171">
        <v>117</v>
      </c>
      <c r="B166" s="172" t="s">
        <v>359</v>
      </c>
      <c r="C166" s="173" t="s">
        <v>360</v>
      </c>
      <c r="D166" s="174" t="s">
        <v>120</v>
      </c>
      <c r="E166" s="175">
        <v>2</v>
      </c>
      <c r="F166" s="175"/>
      <c r="G166" s="176">
        <f t="shared" si="48"/>
        <v>0</v>
      </c>
      <c r="O166" s="170">
        <v>2</v>
      </c>
      <c r="AA166" s="146">
        <v>1</v>
      </c>
      <c r="AB166" s="146">
        <v>0</v>
      </c>
      <c r="AC166" s="146">
        <v>0</v>
      </c>
      <c r="AZ166" s="146">
        <v>2</v>
      </c>
      <c r="BA166" s="146">
        <f t="shared" si="49"/>
        <v>0</v>
      </c>
      <c r="BB166" s="146">
        <f t="shared" si="50"/>
        <v>0</v>
      </c>
      <c r="BC166" s="146">
        <f t="shared" si="51"/>
        <v>0</v>
      </c>
      <c r="BD166" s="146">
        <f t="shared" si="52"/>
        <v>0</v>
      </c>
      <c r="BE166" s="146">
        <f t="shared" si="53"/>
        <v>0</v>
      </c>
      <c r="CA166" s="177">
        <v>1</v>
      </c>
      <c r="CB166" s="177">
        <v>0</v>
      </c>
      <c r="CZ166" s="146">
        <v>0</v>
      </c>
    </row>
    <row r="167" spans="1:104" ht="22.5">
      <c r="A167" s="171">
        <v>118</v>
      </c>
      <c r="B167" s="172" t="s">
        <v>361</v>
      </c>
      <c r="C167" s="173" t="s">
        <v>362</v>
      </c>
      <c r="D167" s="174" t="s">
        <v>120</v>
      </c>
      <c r="E167" s="175">
        <v>2</v>
      </c>
      <c r="F167" s="175"/>
      <c r="G167" s="176">
        <f t="shared" si="48"/>
        <v>0</v>
      </c>
      <c r="O167" s="170">
        <v>2</v>
      </c>
      <c r="AA167" s="146">
        <v>1</v>
      </c>
      <c r="AB167" s="146">
        <v>7</v>
      </c>
      <c r="AC167" s="146">
        <v>7</v>
      </c>
      <c r="AZ167" s="146">
        <v>2</v>
      </c>
      <c r="BA167" s="146">
        <f t="shared" si="49"/>
        <v>0</v>
      </c>
      <c r="BB167" s="146">
        <f t="shared" si="50"/>
        <v>0</v>
      </c>
      <c r="BC167" s="146">
        <f t="shared" si="51"/>
        <v>0</v>
      </c>
      <c r="BD167" s="146">
        <f t="shared" si="52"/>
        <v>0</v>
      </c>
      <c r="BE167" s="146">
        <f t="shared" si="53"/>
        <v>0</v>
      </c>
      <c r="CA167" s="177">
        <v>1</v>
      </c>
      <c r="CB167" s="177">
        <v>7</v>
      </c>
      <c r="CZ167" s="146">
        <v>0</v>
      </c>
    </row>
    <row r="168" spans="1:104">
      <c r="A168" s="171">
        <v>119</v>
      </c>
      <c r="B168" s="172" t="s">
        <v>361</v>
      </c>
      <c r="C168" s="173" t="s">
        <v>363</v>
      </c>
      <c r="D168" s="174" t="s">
        <v>120</v>
      </c>
      <c r="E168" s="175">
        <v>2</v>
      </c>
      <c r="F168" s="175"/>
      <c r="G168" s="176">
        <f t="shared" si="48"/>
        <v>0</v>
      </c>
      <c r="O168" s="170">
        <v>2</v>
      </c>
      <c r="AA168" s="146">
        <v>1</v>
      </c>
      <c r="AB168" s="146">
        <v>0</v>
      </c>
      <c r="AC168" s="146">
        <v>0</v>
      </c>
      <c r="AZ168" s="146">
        <v>2</v>
      </c>
      <c r="BA168" s="146">
        <f t="shared" si="49"/>
        <v>0</v>
      </c>
      <c r="BB168" s="146">
        <f t="shared" si="50"/>
        <v>0</v>
      </c>
      <c r="BC168" s="146">
        <f t="shared" si="51"/>
        <v>0</v>
      </c>
      <c r="BD168" s="146">
        <f t="shared" si="52"/>
        <v>0</v>
      </c>
      <c r="BE168" s="146">
        <f t="shared" si="53"/>
        <v>0</v>
      </c>
      <c r="CA168" s="177">
        <v>1</v>
      </c>
      <c r="CB168" s="177">
        <v>0</v>
      </c>
      <c r="CZ168" s="146">
        <v>5.9000000000000003E-4</v>
      </c>
    </row>
    <row r="169" spans="1:104">
      <c r="A169" s="171">
        <v>120</v>
      </c>
      <c r="B169" s="172" t="s">
        <v>364</v>
      </c>
      <c r="C169" s="173" t="s">
        <v>365</v>
      </c>
      <c r="D169" s="174" t="s">
        <v>120</v>
      </c>
      <c r="E169" s="175">
        <v>2</v>
      </c>
      <c r="F169" s="175"/>
      <c r="G169" s="176">
        <f t="shared" si="48"/>
        <v>0</v>
      </c>
      <c r="O169" s="170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 t="shared" si="49"/>
        <v>0</v>
      </c>
      <c r="BB169" s="146">
        <f t="shared" si="50"/>
        <v>0</v>
      </c>
      <c r="BC169" s="146">
        <f t="shared" si="51"/>
        <v>0</v>
      </c>
      <c r="BD169" s="146">
        <f t="shared" si="52"/>
        <v>0</v>
      </c>
      <c r="BE169" s="146">
        <f t="shared" si="53"/>
        <v>0</v>
      </c>
      <c r="CA169" s="177">
        <v>1</v>
      </c>
      <c r="CB169" s="177">
        <v>7</v>
      </c>
      <c r="CZ169" s="146">
        <v>0</v>
      </c>
    </row>
    <row r="170" spans="1:104">
      <c r="A170" s="171">
        <v>121</v>
      </c>
      <c r="B170" s="172" t="s">
        <v>366</v>
      </c>
      <c r="C170" s="173" t="s">
        <v>367</v>
      </c>
      <c r="D170" s="174" t="s">
        <v>120</v>
      </c>
      <c r="E170" s="175">
        <v>2</v>
      </c>
      <c r="F170" s="175"/>
      <c r="G170" s="176">
        <f t="shared" si="48"/>
        <v>0</v>
      </c>
      <c r="O170" s="170">
        <v>2</v>
      </c>
      <c r="AA170" s="146">
        <v>1</v>
      </c>
      <c r="AB170" s="146">
        <v>7</v>
      </c>
      <c r="AC170" s="146">
        <v>7</v>
      </c>
      <c r="AZ170" s="146">
        <v>2</v>
      </c>
      <c r="BA170" s="146">
        <f t="shared" si="49"/>
        <v>0</v>
      </c>
      <c r="BB170" s="146">
        <f t="shared" si="50"/>
        <v>0</v>
      </c>
      <c r="BC170" s="146">
        <f t="shared" si="51"/>
        <v>0</v>
      </c>
      <c r="BD170" s="146">
        <f t="shared" si="52"/>
        <v>0</v>
      </c>
      <c r="BE170" s="146">
        <f t="shared" si="53"/>
        <v>0</v>
      </c>
      <c r="CA170" s="177">
        <v>1</v>
      </c>
      <c r="CB170" s="177">
        <v>7</v>
      </c>
      <c r="CZ170" s="146">
        <v>1.8890000000000001E-2</v>
      </c>
    </row>
    <row r="171" spans="1:104">
      <c r="A171" s="171">
        <v>122</v>
      </c>
      <c r="B171" s="172" t="s">
        <v>368</v>
      </c>
      <c r="C171" s="173" t="s">
        <v>369</v>
      </c>
      <c r="D171" s="174" t="s">
        <v>120</v>
      </c>
      <c r="E171" s="175">
        <v>3</v>
      </c>
      <c r="F171" s="175"/>
      <c r="G171" s="176">
        <f t="shared" si="48"/>
        <v>0</v>
      </c>
      <c r="O171" s="170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 t="shared" si="49"/>
        <v>0</v>
      </c>
      <c r="BB171" s="146">
        <f t="shared" si="50"/>
        <v>0</v>
      </c>
      <c r="BC171" s="146">
        <f t="shared" si="51"/>
        <v>0</v>
      </c>
      <c r="BD171" s="146">
        <f t="shared" si="52"/>
        <v>0</v>
      </c>
      <c r="BE171" s="146">
        <f t="shared" si="53"/>
        <v>0</v>
      </c>
      <c r="CA171" s="177">
        <v>1</v>
      </c>
      <c r="CB171" s="177">
        <v>7</v>
      </c>
      <c r="CZ171" s="146">
        <v>1.336E-2</v>
      </c>
    </row>
    <row r="172" spans="1:104">
      <c r="A172" s="171">
        <v>123</v>
      </c>
      <c r="B172" s="172" t="s">
        <v>370</v>
      </c>
      <c r="C172" s="173" t="s">
        <v>371</v>
      </c>
      <c r="D172" s="174" t="s">
        <v>120</v>
      </c>
      <c r="E172" s="175">
        <v>2</v>
      </c>
      <c r="F172" s="175"/>
      <c r="G172" s="176">
        <f t="shared" si="48"/>
        <v>0</v>
      </c>
      <c r="O172" s="170">
        <v>2</v>
      </c>
      <c r="AA172" s="146">
        <v>1</v>
      </c>
      <c r="AB172" s="146">
        <v>7</v>
      </c>
      <c r="AC172" s="146">
        <v>7</v>
      </c>
      <c r="AZ172" s="146">
        <v>2</v>
      </c>
      <c r="BA172" s="146">
        <f t="shared" si="49"/>
        <v>0</v>
      </c>
      <c r="BB172" s="146">
        <f t="shared" si="50"/>
        <v>0</v>
      </c>
      <c r="BC172" s="146">
        <f t="shared" si="51"/>
        <v>0</v>
      </c>
      <c r="BD172" s="146">
        <f t="shared" si="52"/>
        <v>0</v>
      </c>
      <c r="BE172" s="146">
        <f t="shared" si="53"/>
        <v>0</v>
      </c>
      <c r="CA172" s="177">
        <v>1</v>
      </c>
      <c r="CB172" s="177">
        <v>7</v>
      </c>
      <c r="CZ172" s="146">
        <v>8.8999999999999995E-4</v>
      </c>
    </row>
    <row r="173" spans="1:104">
      <c r="A173" s="171">
        <v>124</v>
      </c>
      <c r="B173" s="172" t="s">
        <v>372</v>
      </c>
      <c r="C173" s="173" t="s">
        <v>373</v>
      </c>
      <c r="D173" s="174" t="s">
        <v>120</v>
      </c>
      <c r="E173" s="175">
        <v>2</v>
      </c>
      <c r="F173" s="175"/>
      <c r="G173" s="176">
        <f t="shared" si="48"/>
        <v>0</v>
      </c>
      <c r="O173" s="170">
        <v>2</v>
      </c>
      <c r="AA173" s="146">
        <v>1</v>
      </c>
      <c r="AB173" s="146">
        <v>7</v>
      </c>
      <c r="AC173" s="146">
        <v>7</v>
      </c>
      <c r="AZ173" s="146">
        <v>2</v>
      </c>
      <c r="BA173" s="146">
        <f t="shared" si="49"/>
        <v>0</v>
      </c>
      <c r="BB173" s="146">
        <f t="shared" si="50"/>
        <v>0</v>
      </c>
      <c r="BC173" s="146">
        <f t="shared" si="51"/>
        <v>0</v>
      </c>
      <c r="BD173" s="146">
        <f t="shared" si="52"/>
        <v>0</v>
      </c>
      <c r="BE173" s="146">
        <f t="shared" si="53"/>
        <v>0</v>
      </c>
      <c r="CA173" s="177">
        <v>1</v>
      </c>
      <c r="CB173" s="177">
        <v>7</v>
      </c>
      <c r="CZ173" s="146">
        <v>4.9300000000000004E-3</v>
      </c>
    </row>
    <row r="174" spans="1:104">
      <c r="A174" s="171">
        <v>125</v>
      </c>
      <c r="B174" s="172" t="s">
        <v>374</v>
      </c>
      <c r="C174" s="173" t="s">
        <v>375</v>
      </c>
      <c r="D174" s="174" t="s">
        <v>120</v>
      </c>
      <c r="E174" s="175">
        <v>2</v>
      </c>
      <c r="F174" s="175"/>
      <c r="G174" s="176">
        <f t="shared" si="48"/>
        <v>0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 t="shared" si="49"/>
        <v>0</v>
      </c>
      <c r="BB174" s="146">
        <f t="shared" si="50"/>
        <v>0</v>
      </c>
      <c r="BC174" s="146">
        <f t="shared" si="51"/>
        <v>0</v>
      </c>
      <c r="BD174" s="146">
        <f t="shared" si="52"/>
        <v>0</v>
      </c>
      <c r="BE174" s="146">
        <f t="shared" si="53"/>
        <v>0</v>
      </c>
      <c r="CA174" s="177">
        <v>1</v>
      </c>
      <c r="CB174" s="177">
        <v>7</v>
      </c>
      <c r="CZ174" s="146">
        <v>2.0000000000000001E-4</v>
      </c>
    </row>
    <row r="175" spans="1:104">
      <c r="A175" s="171">
        <v>126</v>
      </c>
      <c r="B175" s="172" t="s">
        <v>376</v>
      </c>
      <c r="C175" s="173" t="s">
        <v>377</v>
      </c>
      <c r="D175" s="174" t="s">
        <v>120</v>
      </c>
      <c r="E175" s="175">
        <v>2</v>
      </c>
      <c r="F175" s="175"/>
      <c r="G175" s="176">
        <f t="shared" si="48"/>
        <v>0</v>
      </c>
      <c r="O175" s="170">
        <v>2</v>
      </c>
      <c r="AA175" s="146">
        <v>3</v>
      </c>
      <c r="AB175" s="146">
        <v>7</v>
      </c>
      <c r="AC175" s="146">
        <v>64240053</v>
      </c>
      <c r="AZ175" s="146">
        <v>2</v>
      </c>
      <c r="BA175" s="146">
        <f t="shared" si="49"/>
        <v>0</v>
      </c>
      <c r="BB175" s="146">
        <f t="shared" si="50"/>
        <v>0</v>
      </c>
      <c r="BC175" s="146">
        <f t="shared" si="51"/>
        <v>0</v>
      </c>
      <c r="BD175" s="146">
        <f t="shared" si="52"/>
        <v>0</v>
      </c>
      <c r="BE175" s="146">
        <f t="shared" si="53"/>
        <v>0</v>
      </c>
      <c r="CA175" s="177">
        <v>3</v>
      </c>
      <c r="CB175" s="177">
        <v>7</v>
      </c>
      <c r="CZ175" s="146">
        <v>1.55E-2</v>
      </c>
    </row>
    <row r="176" spans="1:104">
      <c r="A176" s="171">
        <v>127</v>
      </c>
      <c r="B176" s="172" t="s">
        <v>378</v>
      </c>
      <c r="C176" s="173" t="s">
        <v>379</v>
      </c>
      <c r="D176" s="174" t="s">
        <v>62</v>
      </c>
      <c r="E176" s="175">
        <v>588.02940000000001</v>
      </c>
      <c r="F176" s="175"/>
      <c r="G176" s="176">
        <f t="shared" si="48"/>
        <v>0</v>
      </c>
      <c r="O176" s="170">
        <v>2</v>
      </c>
      <c r="AA176" s="146">
        <v>7</v>
      </c>
      <c r="AB176" s="146">
        <v>1002</v>
      </c>
      <c r="AC176" s="146">
        <v>5</v>
      </c>
      <c r="AZ176" s="146">
        <v>2</v>
      </c>
      <c r="BA176" s="146">
        <f t="shared" si="49"/>
        <v>0</v>
      </c>
      <c r="BB176" s="146">
        <f t="shared" si="50"/>
        <v>0</v>
      </c>
      <c r="BC176" s="146">
        <f t="shared" si="51"/>
        <v>0</v>
      </c>
      <c r="BD176" s="146">
        <f t="shared" si="52"/>
        <v>0</v>
      </c>
      <c r="BE176" s="146">
        <f t="shared" si="53"/>
        <v>0</v>
      </c>
      <c r="CA176" s="177">
        <v>7</v>
      </c>
      <c r="CB176" s="177">
        <v>1002</v>
      </c>
      <c r="CZ176" s="146">
        <v>0</v>
      </c>
    </row>
    <row r="177" spans="1:104">
      <c r="A177" s="178"/>
      <c r="B177" s="179" t="s">
        <v>77</v>
      </c>
      <c r="C177" s="180" t="str">
        <f>CONCATENATE(B163," ",C163)</f>
        <v>725 Zařizovací předměty</v>
      </c>
      <c r="D177" s="181"/>
      <c r="E177" s="182"/>
      <c r="F177" s="183"/>
      <c r="G177" s="184">
        <f>SUM(G163:G176)</f>
        <v>0</v>
      </c>
      <c r="O177" s="170">
        <v>4</v>
      </c>
      <c r="BA177" s="185">
        <f>SUM(BA163:BA176)</f>
        <v>0</v>
      </c>
      <c r="BB177" s="185">
        <f>SUM(BB163:BB176)</f>
        <v>0</v>
      </c>
      <c r="BC177" s="185">
        <f>SUM(BC163:BC176)</f>
        <v>0</v>
      </c>
      <c r="BD177" s="185">
        <f>SUM(BD163:BD176)</f>
        <v>0</v>
      </c>
      <c r="BE177" s="185">
        <f>SUM(BE163:BE176)</f>
        <v>0</v>
      </c>
    </row>
    <row r="178" spans="1:104">
      <c r="A178" s="163" t="s">
        <v>74</v>
      </c>
      <c r="B178" s="164" t="s">
        <v>380</v>
      </c>
      <c r="C178" s="165" t="s">
        <v>381</v>
      </c>
      <c r="D178" s="166"/>
      <c r="E178" s="167"/>
      <c r="F178" s="167"/>
      <c r="G178" s="168"/>
      <c r="H178" s="169"/>
      <c r="I178" s="169"/>
      <c r="O178" s="170">
        <v>1</v>
      </c>
    </row>
    <row r="179" spans="1:104" ht="33.75">
      <c r="A179" s="171">
        <v>128</v>
      </c>
      <c r="B179" s="172" t="s">
        <v>382</v>
      </c>
      <c r="C179" s="173" t="s">
        <v>560</v>
      </c>
      <c r="D179" s="174" t="s">
        <v>346</v>
      </c>
      <c r="E179" s="175">
        <v>1</v>
      </c>
      <c r="F179" s="175"/>
      <c r="G179" s="176">
        <f>E179*F179</f>
        <v>0</v>
      </c>
      <c r="O179" s="170">
        <v>2</v>
      </c>
      <c r="AA179" s="146">
        <v>1</v>
      </c>
      <c r="AB179" s="146">
        <v>7</v>
      </c>
      <c r="AC179" s="146">
        <v>7</v>
      </c>
      <c r="AZ179" s="146">
        <v>2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77">
        <v>1</v>
      </c>
      <c r="CB179" s="177">
        <v>7</v>
      </c>
      <c r="CZ179" s="146">
        <v>0</v>
      </c>
    </row>
    <row r="180" spans="1:104" ht="22.5">
      <c r="A180" s="171">
        <v>129</v>
      </c>
      <c r="B180" s="172" t="s">
        <v>383</v>
      </c>
      <c r="C180" s="173" t="s">
        <v>556</v>
      </c>
      <c r="D180" s="174" t="s">
        <v>120</v>
      </c>
      <c r="E180" s="175">
        <v>2</v>
      </c>
      <c r="F180" s="175"/>
      <c r="G180" s="176">
        <f>E180*F180</f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7">
        <v>1</v>
      </c>
      <c r="CB180" s="177">
        <v>7</v>
      </c>
      <c r="CZ180" s="146">
        <v>0</v>
      </c>
    </row>
    <row r="181" spans="1:104">
      <c r="A181" s="178"/>
      <c r="B181" s="179" t="s">
        <v>77</v>
      </c>
      <c r="C181" s="180" t="str">
        <f>CONCATENATE(B178," ",C178)</f>
        <v>730 Ústřední vytápění</v>
      </c>
      <c r="D181" s="181"/>
      <c r="E181" s="182"/>
      <c r="F181" s="183"/>
      <c r="G181" s="184">
        <f>SUM(G178:G180)</f>
        <v>0</v>
      </c>
      <c r="O181" s="170">
        <v>4</v>
      </c>
      <c r="BA181" s="185">
        <f>SUM(BA178:BA180)</f>
        <v>0</v>
      </c>
      <c r="BB181" s="185">
        <f>SUM(BB178:BB180)</f>
        <v>0</v>
      </c>
      <c r="BC181" s="185">
        <f>SUM(BC178:BC180)</f>
        <v>0</v>
      </c>
      <c r="BD181" s="185">
        <f>SUM(BD178:BD180)</f>
        <v>0</v>
      </c>
      <c r="BE181" s="185">
        <f>SUM(BE178:BE180)</f>
        <v>0</v>
      </c>
    </row>
    <row r="182" spans="1:104">
      <c r="A182" s="163" t="s">
        <v>74</v>
      </c>
      <c r="B182" s="164" t="s">
        <v>384</v>
      </c>
      <c r="C182" s="165" t="s">
        <v>385</v>
      </c>
      <c r="D182" s="166"/>
      <c r="E182" s="167"/>
      <c r="F182" s="167"/>
      <c r="G182" s="168"/>
      <c r="H182" s="169"/>
      <c r="I182" s="169"/>
      <c r="O182" s="170">
        <v>1</v>
      </c>
    </row>
    <row r="183" spans="1:104">
      <c r="A183" s="171">
        <v>130</v>
      </c>
      <c r="B183" s="172" t="s">
        <v>386</v>
      </c>
      <c r="C183" s="173" t="s">
        <v>387</v>
      </c>
      <c r="D183" s="174" t="s">
        <v>120</v>
      </c>
      <c r="E183" s="175">
        <v>22</v>
      </c>
      <c r="F183" s="175"/>
      <c r="G183" s="176">
        <f t="shared" ref="G183:G192" si="54">E183*F183</f>
        <v>0</v>
      </c>
      <c r="O183" s="170">
        <v>2</v>
      </c>
      <c r="AA183" s="146">
        <v>1</v>
      </c>
      <c r="AB183" s="146">
        <v>7</v>
      </c>
      <c r="AC183" s="146">
        <v>7</v>
      </c>
      <c r="AZ183" s="146">
        <v>2</v>
      </c>
      <c r="BA183" s="146">
        <f t="shared" ref="BA183:BA192" si="55">IF(AZ183=1,G183,0)</f>
        <v>0</v>
      </c>
      <c r="BB183" s="146">
        <f t="shared" ref="BB183:BB192" si="56">IF(AZ183=2,G183,0)</f>
        <v>0</v>
      </c>
      <c r="BC183" s="146">
        <f t="shared" ref="BC183:BC192" si="57">IF(AZ183=3,G183,0)</f>
        <v>0</v>
      </c>
      <c r="BD183" s="146">
        <f t="shared" ref="BD183:BD192" si="58">IF(AZ183=4,G183,0)</f>
        <v>0</v>
      </c>
      <c r="BE183" s="146">
        <f t="shared" ref="BE183:BE192" si="59">IF(AZ183=5,G183,0)</f>
        <v>0</v>
      </c>
      <c r="CA183" s="177">
        <v>1</v>
      </c>
      <c r="CB183" s="177">
        <v>7</v>
      </c>
      <c r="CZ183" s="146">
        <v>0</v>
      </c>
    </row>
    <row r="184" spans="1:104">
      <c r="A184" s="171">
        <v>131</v>
      </c>
      <c r="B184" s="172" t="s">
        <v>388</v>
      </c>
      <c r="C184" s="173" t="s">
        <v>389</v>
      </c>
      <c r="D184" s="174" t="s">
        <v>92</v>
      </c>
      <c r="E184" s="175">
        <v>8</v>
      </c>
      <c r="F184" s="175"/>
      <c r="G184" s="176">
        <f t="shared" si="54"/>
        <v>0</v>
      </c>
      <c r="O184" s="170">
        <v>2</v>
      </c>
      <c r="AA184" s="146">
        <v>1</v>
      </c>
      <c r="AB184" s="146">
        <v>7</v>
      </c>
      <c r="AC184" s="146">
        <v>7</v>
      </c>
      <c r="AZ184" s="146">
        <v>2</v>
      </c>
      <c r="BA184" s="146">
        <f t="shared" si="55"/>
        <v>0</v>
      </c>
      <c r="BB184" s="146">
        <f t="shared" si="56"/>
        <v>0</v>
      </c>
      <c r="BC184" s="146">
        <f t="shared" si="57"/>
        <v>0</v>
      </c>
      <c r="BD184" s="146">
        <f t="shared" si="58"/>
        <v>0</v>
      </c>
      <c r="BE184" s="146">
        <f t="shared" si="59"/>
        <v>0</v>
      </c>
      <c r="CA184" s="177">
        <v>1</v>
      </c>
      <c r="CB184" s="177">
        <v>7</v>
      </c>
      <c r="CZ184" s="146">
        <v>1.6000000000000001E-4</v>
      </c>
    </row>
    <row r="185" spans="1:104" ht="22.5">
      <c r="A185" s="171">
        <v>132</v>
      </c>
      <c r="B185" s="172" t="s">
        <v>390</v>
      </c>
      <c r="C185" s="173" t="s">
        <v>391</v>
      </c>
      <c r="D185" s="174" t="s">
        <v>92</v>
      </c>
      <c r="E185" s="175">
        <v>8</v>
      </c>
      <c r="F185" s="175"/>
      <c r="G185" s="176">
        <f t="shared" si="54"/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 t="shared" si="55"/>
        <v>0</v>
      </c>
      <c r="BB185" s="146">
        <f t="shared" si="56"/>
        <v>0</v>
      </c>
      <c r="BC185" s="146">
        <f t="shared" si="57"/>
        <v>0</v>
      </c>
      <c r="BD185" s="146">
        <f t="shared" si="58"/>
        <v>0</v>
      </c>
      <c r="BE185" s="146">
        <f t="shared" si="59"/>
        <v>0</v>
      </c>
      <c r="CA185" s="177">
        <v>1</v>
      </c>
      <c r="CB185" s="177">
        <v>7</v>
      </c>
      <c r="CZ185" s="146">
        <v>6.79E-3</v>
      </c>
    </row>
    <row r="186" spans="1:104" ht="22.5">
      <c r="A186" s="171">
        <v>133</v>
      </c>
      <c r="B186" s="172" t="s">
        <v>392</v>
      </c>
      <c r="C186" s="173" t="s">
        <v>393</v>
      </c>
      <c r="D186" s="174" t="s">
        <v>84</v>
      </c>
      <c r="E186" s="175">
        <v>138.19999999999999</v>
      </c>
      <c r="F186" s="175"/>
      <c r="G186" s="176">
        <f t="shared" si="54"/>
        <v>0</v>
      </c>
      <c r="O186" s="170">
        <v>2</v>
      </c>
      <c r="AA186" s="146">
        <v>1</v>
      </c>
      <c r="AB186" s="146">
        <v>7</v>
      </c>
      <c r="AC186" s="146">
        <v>7</v>
      </c>
      <c r="AZ186" s="146">
        <v>2</v>
      </c>
      <c r="BA186" s="146">
        <f t="shared" si="55"/>
        <v>0</v>
      </c>
      <c r="BB186" s="146">
        <f t="shared" si="56"/>
        <v>0</v>
      </c>
      <c r="BC186" s="146">
        <f t="shared" si="57"/>
        <v>0</v>
      </c>
      <c r="BD186" s="146">
        <f t="shared" si="58"/>
        <v>0</v>
      </c>
      <c r="BE186" s="146">
        <f t="shared" si="59"/>
        <v>0</v>
      </c>
      <c r="CA186" s="177">
        <v>1</v>
      </c>
      <c r="CB186" s="177">
        <v>7</v>
      </c>
      <c r="CZ186" s="146">
        <v>6.6E-3</v>
      </c>
    </row>
    <row r="187" spans="1:104" ht="22.5">
      <c r="A187" s="171">
        <v>134</v>
      </c>
      <c r="B187" s="172" t="s">
        <v>394</v>
      </c>
      <c r="C187" s="173" t="s">
        <v>395</v>
      </c>
      <c r="D187" s="174" t="s">
        <v>84</v>
      </c>
      <c r="E187" s="175">
        <v>138.19999999999999</v>
      </c>
      <c r="F187" s="175"/>
      <c r="G187" s="176">
        <f t="shared" si="54"/>
        <v>0</v>
      </c>
      <c r="O187" s="170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 t="shared" si="55"/>
        <v>0</v>
      </c>
      <c r="BB187" s="146">
        <f t="shared" si="56"/>
        <v>0</v>
      </c>
      <c r="BC187" s="146">
        <f t="shared" si="57"/>
        <v>0</v>
      </c>
      <c r="BD187" s="146">
        <f t="shared" si="58"/>
        <v>0</v>
      </c>
      <c r="BE187" s="146">
        <f t="shared" si="59"/>
        <v>0</v>
      </c>
      <c r="CA187" s="177">
        <v>1</v>
      </c>
      <c r="CB187" s="177">
        <v>7</v>
      </c>
      <c r="CZ187" s="146">
        <v>1.4499999999999999E-3</v>
      </c>
    </row>
    <row r="188" spans="1:104">
      <c r="A188" s="171">
        <v>135</v>
      </c>
      <c r="B188" s="172" t="s">
        <v>396</v>
      </c>
      <c r="C188" s="173" t="s">
        <v>397</v>
      </c>
      <c r="D188" s="174" t="s">
        <v>84</v>
      </c>
      <c r="E188" s="175">
        <v>138.19999999999999</v>
      </c>
      <c r="F188" s="175"/>
      <c r="G188" s="176">
        <f t="shared" si="54"/>
        <v>0</v>
      </c>
      <c r="O188" s="170">
        <v>2</v>
      </c>
      <c r="AA188" s="146">
        <v>1</v>
      </c>
      <c r="AB188" s="146">
        <v>7</v>
      </c>
      <c r="AC188" s="146">
        <v>7</v>
      </c>
      <c r="AZ188" s="146">
        <v>2</v>
      </c>
      <c r="BA188" s="146">
        <f t="shared" si="55"/>
        <v>0</v>
      </c>
      <c r="BB188" s="146">
        <f t="shared" si="56"/>
        <v>0</v>
      </c>
      <c r="BC188" s="146">
        <f t="shared" si="57"/>
        <v>0</v>
      </c>
      <c r="BD188" s="146">
        <f t="shared" si="58"/>
        <v>0</v>
      </c>
      <c r="BE188" s="146">
        <f t="shared" si="59"/>
        <v>0</v>
      </c>
      <c r="CA188" s="177">
        <v>1</v>
      </c>
      <c r="CB188" s="177">
        <v>7</v>
      </c>
      <c r="CZ188" s="146">
        <v>0</v>
      </c>
    </row>
    <row r="189" spans="1:104" ht="22.5">
      <c r="A189" s="171">
        <v>136</v>
      </c>
      <c r="B189" s="172" t="s">
        <v>398</v>
      </c>
      <c r="C189" s="173" t="s">
        <v>399</v>
      </c>
      <c r="D189" s="174" t="s">
        <v>84</v>
      </c>
      <c r="E189" s="175">
        <v>6.4</v>
      </c>
      <c r="F189" s="175"/>
      <c r="G189" s="176">
        <f t="shared" si="54"/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 t="shared" si="55"/>
        <v>0</v>
      </c>
      <c r="BB189" s="146">
        <f t="shared" si="56"/>
        <v>0</v>
      </c>
      <c r="BC189" s="146">
        <f t="shared" si="57"/>
        <v>0</v>
      </c>
      <c r="BD189" s="146">
        <f t="shared" si="58"/>
        <v>0</v>
      </c>
      <c r="BE189" s="146">
        <f t="shared" si="59"/>
        <v>0</v>
      </c>
      <c r="CA189" s="177">
        <v>1</v>
      </c>
      <c r="CB189" s="177">
        <v>7</v>
      </c>
      <c r="CZ189" s="146">
        <v>1.4019999999999999E-2</v>
      </c>
    </row>
    <row r="190" spans="1:104">
      <c r="A190" s="171">
        <v>137</v>
      </c>
      <c r="B190" s="172" t="s">
        <v>400</v>
      </c>
      <c r="C190" s="173" t="s">
        <v>401</v>
      </c>
      <c r="D190" s="174" t="s">
        <v>84</v>
      </c>
      <c r="E190" s="175">
        <v>67.605000000000004</v>
      </c>
      <c r="F190" s="175"/>
      <c r="G190" s="176">
        <f t="shared" si="54"/>
        <v>0</v>
      </c>
      <c r="O190" s="170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 t="shared" si="55"/>
        <v>0</v>
      </c>
      <c r="BB190" s="146">
        <f t="shared" si="56"/>
        <v>0</v>
      </c>
      <c r="BC190" s="146">
        <f t="shared" si="57"/>
        <v>0</v>
      </c>
      <c r="BD190" s="146">
        <f t="shared" si="58"/>
        <v>0</v>
      </c>
      <c r="BE190" s="146">
        <f t="shared" si="59"/>
        <v>0</v>
      </c>
      <c r="CA190" s="177">
        <v>1</v>
      </c>
      <c r="CB190" s="177">
        <v>7</v>
      </c>
      <c r="CZ190" s="146">
        <v>1.3939999999999999E-2</v>
      </c>
    </row>
    <row r="191" spans="1:104">
      <c r="A191" s="171">
        <v>138</v>
      </c>
      <c r="B191" s="172" t="s">
        <v>402</v>
      </c>
      <c r="C191" s="173" t="s">
        <v>403</v>
      </c>
      <c r="D191" s="174" t="s">
        <v>84</v>
      </c>
      <c r="E191" s="175">
        <v>7</v>
      </c>
      <c r="F191" s="175"/>
      <c r="G191" s="176">
        <f t="shared" si="54"/>
        <v>0</v>
      </c>
      <c r="O191" s="170">
        <v>2</v>
      </c>
      <c r="AA191" s="146">
        <v>3</v>
      </c>
      <c r="AB191" s="146">
        <v>7</v>
      </c>
      <c r="AC191" s="146">
        <v>60725017</v>
      </c>
      <c r="AZ191" s="146">
        <v>2</v>
      </c>
      <c r="BA191" s="146">
        <f t="shared" si="55"/>
        <v>0</v>
      </c>
      <c r="BB191" s="146">
        <f t="shared" si="56"/>
        <v>0</v>
      </c>
      <c r="BC191" s="146">
        <f t="shared" si="57"/>
        <v>0</v>
      </c>
      <c r="BD191" s="146">
        <f t="shared" si="58"/>
        <v>0</v>
      </c>
      <c r="BE191" s="146">
        <f t="shared" si="59"/>
        <v>0</v>
      </c>
      <c r="CA191" s="177">
        <v>3</v>
      </c>
      <c r="CB191" s="177">
        <v>7</v>
      </c>
      <c r="CZ191" s="146">
        <v>1.4800000000000001E-2</v>
      </c>
    </row>
    <row r="192" spans="1:104">
      <c r="A192" s="171">
        <v>139</v>
      </c>
      <c r="B192" s="172" t="s">
        <v>404</v>
      </c>
      <c r="C192" s="173" t="s">
        <v>405</v>
      </c>
      <c r="D192" s="174" t="s">
        <v>62</v>
      </c>
      <c r="E192" s="175">
        <v>586.96320000000003</v>
      </c>
      <c r="F192" s="175"/>
      <c r="G192" s="176">
        <f t="shared" si="54"/>
        <v>0</v>
      </c>
      <c r="O192" s="170">
        <v>2</v>
      </c>
      <c r="AA192" s="146">
        <v>7</v>
      </c>
      <c r="AB192" s="146">
        <v>1002</v>
      </c>
      <c r="AC192" s="146">
        <v>5</v>
      </c>
      <c r="AZ192" s="146">
        <v>2</v>
      </c>
      <c r="BA192" s="146">
        <f t="shared" si="55"/>
        <v>0</v>
      </c>
      <c r="BB192" s="146">
        <f t="shared" si="56"/>
        <v>0</v>
      </c>
      <c r="BC192" s="146">
        <f t="shared" si="57"/>
        <v>0</v>
      </c>
      <c r="BD192" s="146">
        <f t="shared" si="58"/>
        <v>0</v>
      </c>
      <c r="BE192" s="146">
        <f t="shared" si="59"/>
        <v>0</v>
      </c>
      <c r="CA192" s="177">
        <v>7</v>
      </c>
      <c r="CB192" s="177">
        <v>1002</v>
      </c>
      <c r="CZ192" s="146">
        <v>0</v>
      </c>
    </row>
    <row r="193" spans="1:104">
      <c r="A193" s="178"/>
      <c r="B193" s="179" t="s">
        <v>77</v>
      </c>
      <c r="C193" s="180" t="str">
        <f>CONCATENATE(B182," ",C182)</f>
        <v>762 Konstrukce tesařské</v>
      </c>
      <c r="D193" s="181"/>
      <c r="E193" s="182"/>
      <c r="F193" s="183"/>
      <c r="G193" s="184">
        <f>SUM(G182:G192)</f>
        <v>0</v>
      </c>
      <c r="O193" s="170">
        <v>4</v>
      </c>
      <c r="BA193" s="185">
        <f>SUM(BA182:BA192)</f>
        <v>0</v>
      </c>
      <c r="BB193" s="185">
        <f>SUM(BB182:BB192)</f>
        <v>0</v>
      </c>
      <c r="BC193" s="185">
        <f>SUM(BC182:BC192)</f>
        <v>0</v>
      </c>
      <c r="BD193" s="185">
        <f>SUM(BD182:BD192)</f>
        <v>0</v>
      </c>
      <c r="BE193" s="185">
        <f>SUM(BE182:BE192)</f>
        <v>0</v>
      </c>
    </row>
    <row r="194" spans="1:104">
      <c r="A194" s="163" t="s">
        <v>74</v>
      </c>
      <c r="B194" s="164" t="s">
        <v>406</v>
      </c>
      <c r="C194" s="165" t="s">
        <v>407</v>
      </c>
      <c r="D194" s="166"/>
      <c r="E194" s="167"/>
      <c r="F194" s="167"/>
      <c r="G194" s="168"/>
      <c r="H194" s="169"/>
      <c r="I194" s="169"/>
      <c r="O194" s="170">
        <v>1</v>
      </c>
    </row>
    <row r="195" spans="1:104" ht="22.5">
      <c r="A195" s="171">
        <v>140</v>
      </c>
      <c r="B195" s="172" t="s">
        <v>408</v>
      </c>
      <c r="C195" s="173" t="s">
        <v>409</v>
      </c>
      <c r="D195" s="174" t="s">
        <v>92</v>
      </c>
      <c r="E195" s="175">
        <v>3.2</v>
      </c>
      <c r="F195" s="175"/>
      <c r="G195" s="176">
        <f t="shared" ref="G195:G212" si="60">E195*F195</f>
        <v>0</v>
      </c>
      <c r="O195" s="170">
        <v>2</v>
      </c>
      <c r="AA195" s="146">
        <v>1</v>
      </c>
      <c r="AB195" s="146">
        <v>7</v>
      </c>
      <c r="AC195" s="146">
        <v>7</v>
      </c>
      <c r="AZ195" s="146">
        <v>2</v>
      </c>
      <c r="BA195" s="146">
        <f t="shared" ref="BA195:BA212" si="61">IF(AZ195=1,G195,0)</f>
        <v>0</v>
      </c>
      <c r="BB195" s="146">
        <f t="shared" ref="BB195:BB212" si="62">IF(AZ195=2,G195,0)</f>
        <v>0</v>
      </c>
      <c r="BC195" s="146">
        <f t="shared" ref="BC195:BC212" si="63">IF(AZ195=3,G195,0)</f>
        <v>0</v>
      </c>
      <c r="BD195" s="146">
        <f t="shared" ref="BD195:BD212" si="64">IF(AZ195=4,G195,0)</f>
        <v>0</v>
      </c>
      <c r="BE195" s="146">
        <f t="shared" ref="BE195:BE212" si="65">IF(AZ195=5,G195,0)</f>
        <v>0</v>
      </c>
      <c r="CA195" s="177">
        <v>1</v>
      </c>
      <c r="CB195" s="177">
        <v>7</v>
      </c>
      <c r="CZ195" s="146">
        <v>0</v>
      </c>
    </row>
    <row r="196" spans="1:104" ht="22.5">
      <c r="A196" s="171">
        <v>141</v>
      </c>
      <c r="B196" s="172" t="s">
        <v>410</v>
      </c>
      <c r="C196" s="173" t="s">
        <v>411</v>
      </c>
      <c r="D196" s="174" t="s">
        <v>92</v>
      </c>
      <c r="E196" s="175">
        <v>8.6999999999999993</v>
      </c>
      <c r="F196" s="175"/>
      <c r="G196" s="176">
        <f t="shared" si="60"/>
        <v>0</v>
      </c>
      <c r="O196" s="170">
        <v>2</v>
      </c>
      <c r="AA196" s="146">
        <v>1</v>
      </c>
      <c r="AB196" s="146">
        <v>7</v>
      </c>
      <c r="AC196" s="146">
        <v>7</v>
      </c>
      <c r="AZ196" s="146">
        <v>2</v>
      </c>
      <c r="BA196" s="146">
        <f t="shared" si="61"/>
        <v>0</v>
      </c>
      <c r="BB196" s="146">
        <f t="shared" si="62"/>
        <v>0</v>
      </c>
      <c r="BC196" s="146">
        <f t="shared" si="63"/>
        <v>0</v>
      </c>
      <c r="BD196" s="146">
        <f t="shared" si="64"/>
        <v>0</v>
      </c>
      <c r="BE196" s="146">
        <f t="shared" si="65"/>
        <v>0</v>
      </c>
      <c r="CA196" s="177">
        <v>1</v>
      </c>
      <c r="CB196" s="177">
        <v>7</v>
      </c>
      <c r="CZ196" s="146">
        <v>0</v>
      </c>
    </row>
    <row r="197" spans="1:104" ht="22.5">
      <c r="A197" s="171">
        <v>142</v>
      </c>
      <c r="B197" s="172" t="s">
        <v>412</v>
      </c>
      <c r="C197" s="173" t="s">
        <v>413</v>
      </c>
      <c r="D197" s="174" t="s">
        <v>120</v>
      </c>
      <c r="E197" s="175">
        <v>1</v>
      </c>
      <c r="F197" s="175"/>
      <c r="G197" s="176">
        <f t="shared" si="60"/>
        <v>0</v>
      </c>
      <c r="O197" s="170">
        <v>2</v>
      </c>
      <c r="AA197" s="146">
        <v>1</v>
      </c>
      <c r="AB197" s="146">
        <v>7</v>
      </c>
      <c r="AC197" s="146">
        <v>7</v>
      </c>
      <c r="AZ197" s="146">
        <v>2</v>
      </c>
      <c r="BA197" s="146">
        <f t="shared" si="61"/>
        <v>0</v>
      </c>
      <c r="BB197" s="146">
        <f t="shared" si="62"/>
        <v>0</v>
      </c>
      <c r="BC197" s="146">
        <f t="shared" si="63"/>
        <v>0</v>
      </c>
      <c r="BD197" s="146">
        <f t="shared" si="64"/>
        <v>0</v>
      </c>
      <c r="BE197" s="146">
        <f t="shared" si="65"/>
        <v>0</v>
      </c>
      <c r="CA197" s="177">
        <v>1</v>
      </c>
      <c r="CB197" s="177">
        <v>7</v>
      </c>
      <c r="CZ197" s="146">
        <v>0</v>
      </c>
    </row>
    <row r="198" spans="1:104">
      <c r="A198" s="171">
        <v>143</v>
      </c>
      <c r="B198" s="172" t="s">
        <v>414</v>
      </c>
      <c r="C198" s="173" t="s">
        <v>415</v>
      </c>
      <c r="D198" s="174" t="s">
        <v>92</v>
      </c>
      <c r="E198" s="175">
        <v>10</v>
      </c>
      <c r="F198" s="175"/>
      <c r="G198" s="176">
        <f t="shared" si="60"/>
        <v>0</v>
      </c>
      <c r="O198" s="170">
        <v>2</v>
      </c>
      <c r="AA198" s="146">
        <v>1</v>
      </c>
      <c r="AB198" s="146">
        <v>0</v>
      </c>
      <c r="AC198" s="146">
        <v>0</v>
      </c>
      <c r="AZ198" s="146">
        <v>2</v>
      </c>
      <c r="BA198" s="146">
        <f t="shared" si="61"/>
        <v>0</v>
      </c>
      <c r="BB198" s="146">
        <f t="shared" si="62"/>
        <v>0</v>
      </c>
      <c r="BC198" s="146">
        <f t="shared" si="63"/>
        <v>0</v>
      </c>
      <c r="BD198" s="146">
        <f t="shared" si="64"/>
        <v>0</v>
      </c>
      <c r="BE198" s="146">
        <f t="shared" si="65"/>
        <v>0</v>
      </c>
      <c r="CA198" s="177">
        <v>1</v>
      </c>
      <c r="CB198" s="177">
        <v>0</v>
      </c>
      <c r="CZ198" s="146">
        <v>9.2000000000000003E-4</v>
      </c>
    </row>
    <row r="199" spans="1:104">
      <c r="A199" s="171">
        <v>144</v>
      </c>
      <c r="B199" s="172" t="s">
        <v>416</v>
      </c>
      <c r="C199" s="173" t="s">
        <v>417</v>
      </c>
      <c r="D199" s="174" t="s">
        <v>92</v>
      </c>
      <c r="E199" s="175">
        <v>28</v>
      </c>
      <c r="F199" s="175"/>
      <c r="G199" s="176">
        <f t="shared" si="60"/>
        <v>0</v>
      </c>
      <c r="O199" s="170">
        <v>2</v>
      </c>
      <c r="AA199" s="146">
        <v>1</v>
      </c>
      <c r="AB199" s="146">
        <v>7</v>
      </c>
      <c r="AC199" s="146">
        <v>7</v>
      </c>
      <c r="AZ199" s="146">
        <v>2</v>
      </c>
      <c r="BA199" s="146">
        <f t="shared" si="61"/>
        <v>0</v>
      </c>
      <c r="BB199" s="146">
        <f t="shared" si="62"/>
        <v>0</v>
      </c>
      <c r="BC199" s="146">
        <f t="shared" si="63"/>
        <v>0</v>
      </c>
      <c r="BD199" s="146">
        <f t="shared" si="64"/>
        <v>0</v>
      </c>
      <c r="BE199" s="146">
        <f t="shared" si="65"/>
        <v>0</v>
      </c>
      <c r="CA199" s="177">
        <v>1</v>
      </c>
      <c r="CB199" s="177">
        <v>7</v>
      </c>
      <c r="CZ199" s="146">
        <v>4.7200000000000002E-3</v>
      </c>
    </row>
    <row r="200" spans="1:104" ht="22.5">
      <c r="A200" s="171">
        <v>145</v>
      </c>
      <c r="B200" s="172" t="s">
        <v>418</v>
      </c>
      <c r="C200" s="173" t="s">
        <v>419</v>
      </c>
      <c r="D200" s="174" t="s">
        <v>92</v>
      </c>
      <c r="E200" s="175">
        <v>6.8</v>
      </c>
      <c r="F200" s="175"/>
      <c r="G200" s="176">
        <f t="shared" si="60"/>
        <v>0</v>
      </c>
      <c r="O200" s="170">
        <v>2</v>
      </c>
      <c r="AA200" s="146">
        <v>1</v>
      </c>
      <c r="AB200" s="146">
        <v>7</v>
      </c>
      <c r="AC200" s="146">
        <v>7</v>
      </c>
      <c r="AZ200" s="146">
        <v>2</v>
      </c>
      <c r="BA200" s="146">
        <f t="shared" si="61"/>
        <v>0</v>
      </c>
      <c r="BB200" s="146">
        <f t="shared" si="62"/>
        <v>0</v>
      </c>
      <c r="BC200" s="146">
        <f t="shared" si="63"/>
        <v>0</v>
      </c>
      <c r="BD200" s="146">
        <f t="shared" si="64"/>
        <v>0</v>
      </c>
      <c r="BE200" s="146">
        <f t="shared" si="65"/>
        <v>0</v>
      </c>
      <c r="CA200" s="177">
        <v>1</v>
      </c>
      <c r="CB200" s="177">
        <v>7</v>
      </c>
      <c r="CZ200" s="146">
        <v>5.77E-3</v>
      </c>
    </row>
    <row r="201" spans="1:104">
      <c r="A201" s="171">
        <v>146</v>
      </c>
      <c r="B201" s="172" t="s">
        <v>420</v>
      </c>
      <c r="C201" s="173" t="s">
        <v>421</v>
      </c>
      <c r="D201" s="174" t="s">
        <v>92</v>
      </c>
      <c r="E201" s="175">
        <v>6.8</v>
      </c>
      <c r="F201" s="175"/>
      <c r="G201" s="176">
        <f t="shared" si="60"/>
        <v>0</v>
      </c>
      <c r="O201" s="170">
        <v>2</v>
      </c>
      <c r="AA201" s="146">
        <v>1</v>
      </c>
      <c r="AB201" s="146">
        <v>7</v>
      </c>
      <c r="AC201" s="146">
        <v>7</v>
      </c>
      <c r="AZ201" s="146">
        <v>2</v>
      </c>
      <c r="BA201" s="146">
        <f t="shared" si="61"/>
        <v>0</v>
      </c>
      <c r="BB201" s="146">
        <f t="shared" si="62"/>
        <v>0</v>
      </c>
      <c r="BC201" s="146">
        <f t="shared" si="63"/>
        <v>0</v>
      </c>
      <c r="BD201" s="146">
        <f t="shared" si="64"/>
        <v>0</v>
      </c>
      <c r="BE201" s="146">
        <f t="shared" si="65"/>
        <v>0</v>
      </c>
      <c r="CA201" s="177">
        <v>1</v>
      </c>
      <c r="CB201" s="177">
        <v>7</v>
      </c>
      <c r="CZ201" s="146">
        <v>0</v>
      </c>
    </row>
    <row r="202" spans="1:104">
      <c r="A202" s="171">
        <v>147</v>
      </c>
      <c r="B202" s="172" t="s">
        <v>422</v>
      </c>
      <c r="C202" s="173" t="s">
        <v>423</v>
      </c>
      <c r="D202" s="174" t="s">
        <v>92</v>
      </c>
      <c r="E202" s="175">
        <v>27.14</v>
      </c>
      <c r="F202" s="175"/>
      <c r="G202" s="176">
        <f t="shared" si="60"/>
        <v>0</v>
      </c>
      <c r="O202" s="170">
        <v>2</v>
      </c>
      <c r="AA202" s="146">
        <v>1</v>
      </c>
      <c r="AB202" s="146">
        <v>7</v>
      </c>
      <c r="AC202" s="146">
        <v>7</v>
      </c>
      <c r="AZ202" s="146">
        <v>2</v>
      </c>
      <c r="BA202" s="146">
        <f t="shared" si="61"/>
        <v>0</v>
      </c>
      <c r="BB202" s="146">
        <f t="shared" si="62"/>
        <v>0</v>
      </c>
      <c r="BC202" s="146">
        <f t="shared" si="63"/>
        <v>0</v>
      </c>
      <c r="BD202" s="146">
        <f t="shared" si="64"/>
        <v>0</v>
      </c>
      <c r="BE202" s="146">
        <f t="shared" si="65"/>
        <v>0</v>
      </c>
      <c r="CA202" s="177">
        <v>1</v>
      </c>
      <c r="CB202" s="177">
        <v>7</v>
      </c>
      <c r="CZ202" s="146">
        <v>0</v>
      </c>
    </row>
    <row r="203" spans="1:104">
      <c r="A203" s="171">
        <v>148</v>
      </c>
      <c r="B203" s="172" t="s">
        <v>424</v>
      </c>
      <c r="C203" s="173" t="s">
        <v>425</v>
      </c>
      <c r="D203" s="174" t="s">
        <v>92</v>
      </c>
      <c r="E203" s="175">
        <v>7.5</v>
      </c>
      <c r="F203" s="175"/>
      <c r="G203" s="176">
        <f t="shared" si="60"/>
        <v>0</v>
      </c>
      <c r="O203" s="170">
        <v>2</v>
      </c>
      <c r="AA203" s="146">
        <v>1</v>
      </c>
      <c r="AB203" s="146">
        <v>7</v>
      </c>
      <c r="AC203" s="146">
        <v>7</v>
      </c>
      <c r="AZ203" s="146">
        <v>2</v>
      </c>
      <c r="BA203" s="146">
        <f t="shared" si="61"/>
        <v>0</v>
      </c>
      <c r="BB203" s="146">
        <f t="shared" si="62"/>
        <v>0</v>
      </c>
      <c r="BC203" s="146">
        <f t="shared" si="63"/>
        <v>0</v>
      </c>
      <c r="BD203" s="146">
        <f t="shared" si="64"/>
        <v>0</v>
      </c>
      <c r="BE203" s="146">
        <f t="shared" si="65"/>
        <v>0</v>
      </c>
      <c r="CA203" s="177">
        <v>1</v>
      </c>
      <c r="CB203" s="177">
        <v>7</v>
      </c>
      <c r="CZ203" s="146">
        <v>2.7299999999999998E-3</v>
      </c>
    </row>
    <row r="204" spans="1:104">
      <c r="A204" s="171">
        <v>149</v>
      </c>
      <c r="B204" s="172" t="s">
        <v>426</v>
      </c>
      <c r="C204" s="173" t="s">
        <v>427</v>
      </c>
      <c r="D204" s="174" t="s">
        <v>92</v>
      </c>
      <c r="E204" s="175">
        <v>8</v>
      </c>
      <c r="F204" s="175"/>
      <c r="G204" s="176">
        <f t="shared" si="60"/>
        <v>0</v>
      </c>
      <c r="O204" s="170">
        <v>2</v>
      </c>
      <c r="AA204" s="146">
        <v>1</v>
      </c>
      <c r="AB204" s="146">
        <v>7</v>
      </c>
      <c r="AC204" s="146">
        <v>7</v>
      </c>
      <c r="AZ204" s="146">
        <v>2</v>
      </c>
      <c r="BA204" s="146">
        <f t="shared" si="61"/>
        <v>0</v>
      </c>
      <c r="BB204" s="146">
        <f t="shared" si="62"/>
        <v>0</v>
      </c>
      <c r="BC204" s="146">
        <f t="shared" si="63"/>
        <v>0</v>
      </c>
      <c r="BD204" s="146">
        <f t="shared" si="64"/>
        <v>0</v>
      </c>
      <c r="BE204" s="146">
        <f t="shared" si="65"/>
        <v>0</v>
      </c>
      <c r="CA204" s="177">
        <v>1</v>
      </c>
      <c r="CB204" s="177">
        <v>7</v>
      </c>
      <c r="CZ204" s="146">
        <v>0</v>
      </c>
    </row>
    <row r="205" spans="1:104">
      <c r="A205" s="171">
        <v>150</v>
      </c>
      <c r="B205" s="172" t="s">
        <v>428</v>
      </c>
      <c r="C205" s="173" t="s">
        <v>429</v>
      </c>
      <c r="D205" s="174" t="s">
        <v>92</v>
      </c>
      <c r="E205" s="175">
        <v>11</v>
      </c>
      <c r="F205" s="175"/>
      <c r="G205" s="176">
        <f t="shared" si="60"/>
        <v>0</v>
      </c>
      <c r="O205" s="170">
        <v>2</v>
      </c>
      <c r="AA205" s="146">
        <v>1</v>
      </c>
      <c r="AB205" s="146">
        <v>7</v>
      </c>
      <c r="AC205" s="146">
        <v>7</v>
      </c>
      <c r="AZ205" s="146">
        <v>2</v>
      </c>
      <c r="BA205" s="146">
        <f t="shared" si="61"/>
        <v>0</v>
      </c>
      <c r="BB205" s="146">
        <f t="shared" si="62"/>
        <v>0</v>
      </c>
      <c r="BC205" s="146">
        <f t="shared" si="63"/>
        <v>0</v>
      </c>
      <c r="BD205" s="146">
        <f t="shared" si="64"/>
        <v>0</v>
      </c>
      <c r="BE205" s="146">
        <f t="shared" si="65"/>
        <v>0</v>
      </c>
      <c r="CA205" s="177">
        <v>1</v>
      </c>
      <c r="CB205" s="177">
        <v>7</v>
      </c>
      <c r="CZ205" s="146">
        <v>0</v>
      </c>
    </row>
    <row r="206" spans="1:104">
      <c r="A206" s="171">
        <v>151</v>
      </c>
      <c r="B206" s="172" t="s">
        <v>430</v>
      </c>
      <c r="C206" s="173" t="s">
        <v>431</v>
      </c>
      <c r="D206" s="174" t="s">
        <v>92</v>
      </c>
      <c r="E206" s="175">
        <v>27.4</v>
      </c>
      <c r="F206" s="175"/>
      <c r="G206" s="176">
        <f t="shared" si="60"/>
        <v>0</v>
      </c>
      <c r="O206" s="170">
        <v>2</v>
      </c>
      <c r="AA206" s="146">
        <v>1</v>
      </c>
      <c r="AB206" s="146">
        <v>7</v>
      </c>
      <c r="AC206" s="146">
        <v>7</v>
      </c>
      <c r="AZ206" s="146">
        <v>2</v>
      </c>
      <c r="BA206" s="146">
        <f t="shared" si="61"/>
        <v>0</v>
      </c>
      <c r="BB206" s="146">
        <f t="shared" si="62"/>
        <v>0</v>
      </c>
      <c r="BC206" s="146">
        <f t="shared" si="63"/>
        <v>0</v>
      </c>
      <c r="BD206" s="146">
        <f t="shared" si="64"/>
        <v>0</v>
      </c>
      <c r="BE206" s="146">
        <f t="shared" si="65"/>
        <v>0</v>
      </c>
      <c r="CA206" s="177">
        <v>1</v>
      </c>
      <c r="CB206" s="177">
        <v>7</v>
      </c>
      <c r="CZ206" s="146">
        <v>1.3600000000000001E-3</v>
      </c>
    </row>
    <row r="207" spans="1:104" ht="22.5">
      <c r="A207" s="171">
        <v>152</v>
      </c>
      <c r="B207" s="172" t="s">
        <v>432</v>
      </c>
      <c r="C207" s="173" t="s">
        <v>433</v>
      </c>
      <c r="D207" s="174" t="s">
        <v>84</v>
      </c>
      <c r="E207" s="175">
        <v>138.19999999999999</v>
      </c>
      <c r="F207" s="175"/>
      <c r="G207" s="176">
        <f t="shared" si="60"/>
        <v>0</v>
      </c>
      <c r="O207" s="170">
        <v>2</v>
      </c>
      <c r="AA207" s="146">
        <v>1</v>
      </c>
      <c r="AB207" s="146">
        <v>7</v>
      </c>
      <c r="AC207" s="146">
        <v>7</v>
      </c>
      <c r="AZ207" s="146">
        <v>2</v>
      </c>
      <c r="BA207" s="146">
        <f t="shared" si="61"/>
        <v>0</v>
      </c>
      <c r="BB207" s="146">
        <f t="shared" si="62"/>
        <v>0</v>
      </c>
      <c r="BC207" s="146">
        <f t="shared" si="63"/>
        <v>0</v>
      </c>
      <c r="BD207" s="146">
        <f t="shared" si="64"/>
        <v>0</v>
      </c>
      <c r="BE207" s="146">
        <f t="shared" si="65"/>
        <v>0</v>
      </c>
      <c r="CA207" s="177">
        <v>1</v>
      </c>
      <c r="CB207" s="177">
        <v>7</v>
      </c>
      <c r="CZ207" s="146">
        <v>2.7200000000000002E-3</v>
      </c>
    </row>
    <row r="208" spans="1:104" ht="22.5">
      <c r="A208" s="171">
        <v>153</v>
      </c>
      <c r="B208" s="172" t="s">
        <v>434</v>
      </c>
      <c r="C208" s="173" t="s">
        <v>435</v>
      </c>
      <c r="D208" s="174" t="s">
        <v>92</v>
      </c>
      <c r="E208" s="175">
        <v>41.6</v>
      </c>
      <c r="F208" s="175"/>
      <c r="G208" s="176">
        <f t="shared" si="60"/>
        <v>0</v>
      </c>
      <c r="O208" s="170">
        <v>2</v>
      </c>
      <c r="AA208" s="146">
        <v>1</v>
      </c>
      <c r="AB208" s="146">
        <v>7</v>
      </c>
      <c r="AC208" s="146">
        <v>7</v>
      </c>
      <c r="AZ208" s="146">
        <v>2</v>
      </c>
      <c r="BA208" s="146">
        <f t="shared" si="61"/>
        <v>0</v>
      </c>
      <c r="BB208" s="146">
        <f t="shared" si="62"/>
        <v>0</v>
      </c>
      <c r="BC208" s="146">
        <f t="shared" si="63"/>
        <v>0</v>
      </c>
      <c r="BD208" s="146">
        <f t="shared" si="64"/>
        <v>0</v>
      </c>
      <c r="BE208" s="146">
        <f t="shared" si="65"/>
        <v>0</v>
      </c>
      <c r="CA208" s="177">
        <v>1</v>
      </c>
      <c r="CB208" s="177">
        <v>7</v>
      </c>
      <c r="CZ208" s="146">
        <v>1.0200000000000001E-3</v>
      </c>
    </row>
    <row r="209" spans="1:104" ht="22.5">
      <c r="A209" s="171">
        <v>154</v>
      </c>
      <c r="B209" s="172" t="s">
        <v>436</v>
      </c>
      <c r="C209" s="173" t="s">
        <v>437</v>
      </c>
      <c r="D209" s="174" t="s">
        <v>92</v>
      </c>
      <c r="E209" s="175">
        <v>16</v>
      </c>
      <c r="F209" s="175"/>
      <c r="G209" s="176">
        <f t="shared" si="60"/>
        <v>0</v>
      </c>
      <c r="O209" s="170">
        <v>2</v>
      </c>
      <c r="AA209" s="146">
        <v>1</v>
      </c>
      <c r="AB209" s="146">
        <v>7</v>
      </c>
      <c r="AC209" s="146">
        <v>7</v>
      </c>
      <c r="AZ209" s="146">
        <v>2</v>
      </c>
      <c r="BA209" s="146">
        <f t="shared" si="61"/>
        <v>0</v>
      </c>
      <c r="BB209" s="146">
        <f t="shared" si="62"/>
        <v>0</v>
      </c>
      <c r="BC209" s="146">
        <f t="shared" si="63"/>
        <v>0</v>
      </c>
      <c r="BD209" s="146">
        <f t="shared" si="64"/>
        <v>0</v>
      </c>
      <c r="BE209" s="146">
        <f t="shared" si="65"/>
        <v>0</v>
      </c>
      <c r="CA209" s="177">
        <v>1</v>
      </c>
      <c r="CB209" s="177">
        <v>7</v>
      </c>
      <c r="CZ209" s="146">
        <v>3.4499999999999999E-3</v>
      </c>
    </row>
    <row r="210" spans="1:104">
      <c r="A210" s="171">
        <v>155</v>
      </c>
      <c r="B210" s="172" t="s">
        <v>438</v>
      </c>
      <c r="C210" s="173" t="s">
        <v>439</v>
      </c>
      <c r="D210" s="174" t="s">
        <v>84</v>
      </c>
      <c r="E210" s="175">
        <v>180</v>
      </c>
      <c r="F210" s="175"/>
      <c r="G210" s="176">
        <f t="shared" si="60"/>
        <v>0</v>
      </c>
      <c r="O210" s="170">
        <v>2</v>
      </c>
      <c r="AA210" s="146">
        <v>1</v>
      </c>
      <c r="AB210" s="146">
        <v>7</v>
      </c>
      <c r="AC210" s="146">
        <v>7</v>
      </c>
      <c r="AZ210" s="146">
        <v>2</v>
      </c>
      <c r="BA210" s="146">
        <f t="shared" si="61"/>
        <v>0</v>
      </c>
      <c r="BB210" s="146">
        <f t="shared" si="62"/>
        <v>0</v>
      </c>
      <c r="BC210" s="146">
        <f t="shared" si="63"/>
        <v>0</v>
      </c>
      <c r="BD210" s="146">
        <f t="shared" si="64"/>
        <v>0</v>
      </c>
      <c r="BE210" s="146">
        <f t="shared" si="65"/>
        <v>0</v>
      </c>
      <c r="CA210" s="177">
        <v>1</v>
      </c>
      <c r="CB210" s="177">
        <v>7</v>
      </c>
      <c r="CZ210" s="146">
        <v>1E-4</v>
      </c>
    </row>
    <row r="211" spans="1:104">
      <c r="A211" s="171">
        <v>156</v>
      </c>
      <c r="B211" s="172" t="s">
        <v>440</v>
      </c>
      <c r="C211" s="173" t="s">
        <v>441</v>
      </c>
      <c r="D211" s="174" t="s">
        <v>84</v>
      </c>
      <c r="E211" s="175">
        <v>140</v>
      </c>
      <c r="F211" s="175"/>
      <c r="G211" s="176">
        <f t="shared" si="60"/>
        <v>0</v>
      </c>
      <c r="O211" s="170">
        <v>2</v>
      </c>
      <c r="AA211" s="146">
        <v>1</v>
      </c>
      <c r="AB211" s="146">
        <v>7</v>
      </c>
      <c r="AC211" s="146">
        <v>7</v>
      </c>
      <c r="AZ211" s="146">
        <v>2</v>
      </c>
      <c r="BA211" s="146">
        <f t="shared" si="61"/>
        <v>0</v>
      </c>
      <c r="BB211" s="146">
        <f t="shared" si="62"/>
        <v>0</v>
      </c>
      <c r="BC211" s="146">
        <f t="shared" si="63"/>
        <v>0</v>
      </c>
      <c r="BD211" s="146">
        <f t="shared" si="64"/>
        <v>0</v>
      </c>
      <c r="BE211" s="146">
        <f t="shared" si="65"/>
        <v>0</v>
      </c>
      <c r="CA211" s="177">
        <v>1</v>
      </c>
      <c r="CB211" s="177">
        <v>7</v>
      </c>
      <c r="CZ211" s="146">
        <v>0</v>
      </c>
    </row>
    <row r="212" spans="1:104">
      <c r="A212" s="171">
        <v>157</v>
      </c>
      <c r="B212" s="172" t="s">
        <v>442</v>
      </c>
      <c r="C212" s="173" t="s">
        <v>443</v>
      </c>
      <c r="D212" s="174" t="s">
        <v>62</v>
      </c>
      <c r="E212" s="175">
        <v>2946.6299600000002</v>
      </c>
      <c r="F212" s="175"/>
      <c r="G212" s="176">
        <f t="shared" si="60"/>
        <v>0</v>
      </c>
      <c r="O212" s="170">
        <v>2</v>
      </c>
      <c r="AA212" s="146">
        <v>7</v>
      </c>
      <c r="AB212" s="146">
        <v>1002</v>
      </c>
      <c r="AC212" s="146">
        <v>5</v>
      </c>
      <c r="AZ212" s="146">
        <v>2</v>
      </c>
      <c r="BA212" s="146">
        <f t="shared" si="61"/>
        <v>0</v>
      </c>
      <c r="BB212" s="146">
        <f t="shared" si="62"/>
        <v>0</v>
      </c>
      <c r="BC212" s="146">
        <f t="shared" si="63"/>
        <v>0</v>
      </c>
      <c r="BD212" s="146">
        <f t="shared" si="64"/>
        <v>0</v>
      </c>
      <c r="BE212" s="146">
        <f t="shared" si="65"/>
        <v>0</v>
      </c>
      <c r="CA212" s="177">
        <v>7</v>
      </c>
      <c r="CB212" s="177">
        <v>1002</v>
      </c>
      <c r="CZ212" s="146">
        <v>0</v>
      </c>
    </row>
    <row r="213" spans="1:104">
      <c r="A213" s="178"/>
      <c r="B213" s="179" t="s">
        <v>77</v>
      </c>
      <c r="C213" s="180" t="str">
        <f>CONCATENATE(B194," ",C194)</f>
        <v>764 Konstrukce klempířské</v>
      </c>
      <c r="D213" s="181"/>
      <c r="E213" s="182"/>
      <c r="F213" s="183"/>
      <c r="G213" s="184">
        <f>SUM(G194:G212)</f>
        <v>0</v>
      </c>
      <c r="O213" s="170">
        <v>4</v>
      </c>
      <c r="BA213" s="185">
        <f>SUM(BA194:BA212)</f>
        <v>0</v>
      </c>
      <c r="BB213" s="185">
        <f>SUM(BB194:BB212)</f>
        <v>0</v>
      </c>
      <c r="BC213" s="185">
        <f>SUM(BC194:BC212)</f>
        <v>0</v>
      </c>
      <c r="BD213" s="185">
        <f>SUM(BD194:BD212)</f>
        <v>0</v>
      </c>
      <c r="BE213" s="185">
        <f>SUM(BE194:BE212)</f>
        <v>0</v>
      </c>
    </row>
    <row r="214" spans="1:104">
      <c r="A214" s="163" t="s">
        <v>74</v>
      </c>
      <c r="B214" s="164" t="s">
        <v>444</v>
      </c>
      <c r="C214" s="165" t="s">
        <v>445</v>
      </c>
      <c r="D214" s="166"/>
      <c r="E214" s="167"/>
      <c r="F214" s="167"/>
      <c r="G214" s="168"/>
      <c r="H214" s="169"/>
      <c r="I214" s="169"/>
      <c r="O214" s="170">
        <v>1</v>
      </c>
    </row>
    <row r="215" spans="1:104">
      <c r="A215" s="171">
        <v>158</v>
      </c>
      <c r="B215" s="172" t="s">
        <v>446</v>
      </c>
      <c r="C215" s="173" t="s">
        <v>447</v>
      </c>
      <c r="D215" s="174" t="s">
        <v>120</v>
      </c>
      <c r="E215" s="175">
        <v>2</v>
      </c>
      <c r="F215" s="175"/>
      <c r="G215" s="176">
        <f t="shared" ref="G215:G220" si="66">E215*F215</f>
        <v>0</v>
      </c>
      <c r="O215" s="170">
        <v>2</v>
      </c>
      <c r="AA215" s="146">
        <v>1</v>
      </c>
      <c r="AB215" s="146">
        <v>7</v>
      </c>
      <c r="AC215" s="146">
        <v>7</v>
      </c>
      <c r="AZ215" s="146">
        <v>2</v>
      </c>
      <c r="BA215" s="146">
        <f t="shared" ref="BA215:BA220" si="67">IF(AZ215=1,G215,0)</f>
        <v>0</v>
      </c>
      <c r="BB215" s="146">
        <f t="shared" ref="BB215:BB220" si="68">IF(AZ215=2,G215,0)</f>
        <v>0</v>
      </c>
      <c r="BC215" s="146">
        <f t="shared" ref="BC215:BC220" si="69">IF(AZ215=3,G215,0)</f>
        <v>0</v>
      </c>
      <c r="BD215" s="146">
        <f t="shared" ref="BD215:BD220" si="70">IF(AZ215=4,G215,0)</f>
        <v>0</v>
      </c>
      <c r="BE215" s="146">
        <f t="shared" ref="BE215:BE220" si="71">IF(AZ215=5,G215,0)</f>
        <v>0</v>
      </c>
      <c r="CA215" s="177">
        <v>1</v>
      </c>
      <c r="CB215" s="177">
        <v>7</v>
      </c>
      <c r="CZ215" s="146">
        <v>0</v>
      </c>
    </row>
    <row r="216" spans="1:104" ht="22.5">
      <c r="A216" s="171">
        <v>159</v>
      </c>
      <c r="B216" s="172" t="s">
        <v>448</v>
      </c>
      <c r="C216" s="173" t="s">
        <v>449</v>
      </c>
      <c r="D216" s="174" t="s">
        <v>120</v>
      </c>
      <c r="E216" s="175">
        <v>2</v>
      </c>
      <c r="F216" s="175"/>
      <c r="G216" s="176">
        <f t="shared" si="66"/>
        <v>0</v>
      </c>
      <c r="O216" s="170">
        <v>2</v>
      </c>
      <c r="AA216" s="146">
        <v>1</v>
      </c>
      <c r="AB216" s="146">
        <v>7</v>
      </c>
      <c r="AC216" s="146">
        <v>7</v>
      </c>
      <c r="AZ216" s="146">
        <v>2</v>
      </c>
      <c r="BA216" s="146">
        <f t="shared" si="67"/>
        <v>0</v>
      </c>
      <c r="BB216" s="146">
        <f t="shared" si="68"/>
        <v>0</v>
      </c>
      <c r="BC216" s="146">
        <f t="shared" si="69"/>
        <v>0</v>
      </c>
      <c r="BD216" s="146">
        <f t="shared" si="70"/>
        <v>0</v>
      </c>
      <c r="BE216" s="146">
        <f t="shared" si="71"/>
        <v>0</v>
      </c>
      <c r="CA216" s="177">
        <v>1</v>
      </c>
      <c r="CB216" s="177">
        <v>7</v>
      </c>
      <c r="CZ216" s="146">
        <v>0</v>
      </c>
    </row>
    <row r="217" spans="1:104" ht="22.5">
      <c r="A217" s="171">
        <v>160</v>
      </c>
      <c r="B217" s="172" t="s">
        <v>450</v>
      </c>
      <c r="C217" s="173" t="s">
        <v>451</v>
      </c>
      <c r="D217" s="174" t="s">
        <v>120</v>
      </c>
      <c r="E217" s="175">
        <v>30</v>
      </c>
      <c r="F217" s="175"/>
      <c r="G217" s="176">
        <f t="shared" si="66"/>
        <v>0</v>
      </c>
      <c r="O217" s="170">
        <v>2</v>
      </c>
      <c r="AA217" s="146">
        <v>1</v>
      </c>
      <c r="AB217" s="146">
        <v>7</v>
      </c>
      <c r="AC217" s="146">
        <v>7</v>
      </c>
      <c r="AZ217" s="146">
        <v>2</v>
      </c>
      <c r="BA217" s="146">
        <f t="shared" si="67"/>
        <v>0</v>
      </c>
      <c r="BB217" s="146">
        <f t="shared" si="68"/>
        <v>0</v>
      </c>
      <c r="BC217" s="146">
        <f t="shared" si="69"/>
        <v>0</v>
      </c>
      <c r="BD217" s="146">
        <f t="shared" si="70"/>
        <v>0</v>
      </c>
      <c r="BE217" s="146">
        <f t="shared" si="71"/>
        <v>0</v>
      </c>
      <c r="CA217" s="177">
        <v>1</v>
      </c>
      <c r="CB217" s="177">
        <v>7</v>
      </c>
      <c r="CZ217" s="146">
        <v>0</v>
      </c>
    </row>
    <row r="218" spans="1:104">
      <c r="A218" s="171">
        <v>161</v>
      </c>
      <c r="B218" s="172" t="s">
        <v>452</v>
      </c>
      <c r="C218" s="173" t="s">
        <v>557</v>
      </c>
      <c r="D218" s="174" t="s">
        <v>453</v>
      </c>
      <c r="E218" s="175">
        <v>16</v>
      </c>
      <c r="F218" s="175"/>
      <c r="G218" s="176">
        <f t="shared" si="66"/>
        <v>0</v>
      </c>
      <c r="O218" s="170">
        <v>2</v>
      </c>
      <c r="AA218" s="146">
        <v>1</v>
      </c>
      <c r="AB218" s="146">
        <v>7</v>
      </c>
      <c r="AC218" s="146">
        <v>7</v>
      </c>
      <c r="AZ218" s="146">
        <v>2</v>
      </c>
      <c r="BA218" s="146">
        <f t="shared" si="67"/>
        <v>0</v>
      </c>
      <c r="BB218" s="146">
        <f t="shared" si="68"/>
        <v>0</v>
      </c>
      <c r="BC218" s="146">
        <f t="shared" si="69"/>
        <v>0</v>
      </c>
      <c r="BD218" s="146">
        <f t="shared" si="70"/>
        <v>0</v>
      </c>
      <c r="BE218" s="146">
        <f t="shared" si="71"/>
        <v>0</v>
      </c>
      <c r="CA218" s="177">
        <v>1</v>
      </c>
      <c r="CB218" s="177">
        <v>7</v>
      </c>
      <c r="CZ218" s="146">
        <v>0</v>
      </c>
    </row>
    <row r="219" spans="1:104" ht="22.5">
      <c r="A219" s="171">
        <v>162</v>
      </c>
      <c r="B219" s="172" t="s">
        <v>454</v>
      </c>
      <c r="C219" s="173" t="s">
        <v>455</v>
      </c>
      <c r="D219" s="174" t="s">
        <v>92</v>
      </c>
      <c r="E219" s="175">
        <v>40</v>
      </c>
      <c r="F219" s="175"/>
      <c r="G219" s="176">
        <f t="shared" si="66"/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2</v>
      </c>
      <c r="BA219" s="146">
        <f t="shared" si="67"/>
        <v>0</v>
      </c>
      <c r="BB219" s="146">
        <f t="shared" si="68"/>
        <v>0</v>
      </c>
      <c r="BC219" s="146">
        <f t="shared" si="69"/>
        <v>0</v>
      </c>
      <c r="BD219" s="146">
        <f t="shared" si="70"/>
        <v>0</v>
      </c>
      <c r="BE219" s="146">
        <f t="shared" si="71"/>
        <v>0</v>
      </c>
      <c r="CA219" s="177">
        <v>1</v>
      </c>
      <c r="CB219" s="177">
        <v>7</v>
      </c>
      <c r="CZ219" s="146">
        <v>6.0000000000000002E-5</v>
      </c>
    </row>
    <row r="220" spans="1:104">
      <c r="A220" s="171">
        <v>163</v>
      </c>
      <c r="B220" s="172" t="s">
        <v>456</v>
      </c>
      <c r="C220" s="173" t="s">
        <v>457</v>
      </c>
      <c r="D220" s="174" t="s">
        <v>62</v>
      </c>
      <c r="E220" s="175">
        <v>544.48</v>
      </c>
      <c r="F220" s="175"/>
      <c r="G220" s="176">
        <f t="shared" si="66"/>
        <v>0</v>
      </c>
      <c r="O220" s="170">
        <v>2</v>
      </c>
      <c r="AA220" s="146">
        <v>7</v>
      </c>
      <c r="AB220" s="146">
        <v>1002</v>
      </c>
      <c r="AC220" s="146">
        <v>5</v>
      </c>
      <c r="AZ220" s="146">
        <v>2</v>
      </c>
      <c r="BA220" s="146">
        <f t="shared" si="67"/>
        <v>0</v>
      </c>
      <c r="BB220" s="146">
        <f t="shared" si="68"/>
        <v>0</v>
      </c>
      <c r="BC220" s="146">
        <f t="shared" si="69"/>
        <v>0</v>
      </c>
      <c r="BD220" s="146">
        <f t="shared" si="70"/>
        <v>0</v>
      </c>
      <c r="BE220" s="146">
        <f t="shared" si="71"/>
        <v>0</v>
      </c>
      <c r="CA220" s="177">
        <v>7</v>
      </c>
      <c r="CB220" s="177">
        <v>1002</v>
      </c>
      <c r="CZ220" s="146">
        <v>0</v>
      </c>
    </row>
    <row r="221" spans="1:104">
      <c r="A221" s="178"/>
      <c r="B221" s="179" t="s">
        <v>77</v>
      </c>
      <c r="C221" s="180" t="str">
        <f>CONCATENATE(B214," ",C214)</f>
        <v>767 Konstrukce zámečnické</v>
      </c>
      <c r="D221" s="181"/>
      <c r="E221" s="182"/>
      <c r="F221" s="183"/>
      <c r="G221" s="184">
        <f>SUM(G214:G220)</f>
        <v>0</v>
      </c>
      <c r="O221" s="170">
        <v>4</v>
      </c>
      <c r="BA221" s="185">
        <f>SUM(BA214:BA220)</f>
        <v>0</v>
      </c>
      <c r="BB221" s="185">
        <f>SUM(BB214:BB220)</f>
        <v>0</v>
      </c>
      <c r="BC221" s="185">
        <f>SUM(BC214:BC220)</f>
        <v>0</v>
      </c>
      <c r="BD221" s="185">
        <f>SUM(BD214:BD220)</f>
        <v>0</v>
      </c>
      <c r="BE221" s="185">
        <f>SUM(BE214:BE220)</f>
        <v>0</v>
      </c>
    </row>
    <row r="222" spans="1:104">
      <c r="A222" s="163" t="s">
        <v>74</v>
      </c>
      <c r="B222" s="164" t="s">
        <v>458</v>
      </c>
      <c r="C222" s="165" t="s">
        <v>459</v>
      </c>
      <c r="D222" s="166"/>
      <c r="E222" s="167"/>
      <c r="F222" s="167"/>
      <c r="G222" s="168"/>
      <c r="H222" s="169"/>
      <c r="I222" s="169"/>
      <c r="O222" s="170">
        <v>1</v>
      </c>
    </row>
    <row r="223" spans="1:104" ht="22.5">
      <c r="A223" s="171">
        <v>164</v>
      </c>
      <c r="B223" s="172" t="s">
        <v>460</v>
      </c>
      <c r="C223" s="173" t="s">
        <v>461</v>
      </c>
      <c r="D223" s="174" t="s">
        <v>84</v>
      </c>
      <c r="E223" s="175">
        <v>20</v>
      </c>
      <c r="F223" s="175"/>
      <c r="G223" s="176">
        <f>E223*F223</f>
        <v>0</v>
      </c>
      <c r="O223" s="170">
        <v>2</v>
      </c>
      <c r="AA223" s="146">
        <v>1</v>
      </c>
      <c r="AB223" s="146">
        <v>7</v>
      </c>
      <c r="AC223" s="146">
        <v>7</v>
      </c>
      <c r="AZ223" s="146">
        <v>2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1</v>
      </c>
      <c r="CB223" s="177">
        <v>7</v>
      </c>
      <c r="CZ223" s="146">
        <v>0</v>
      </c>
    </row>
    <row r="224" spans="1:104">
      <c r="A224" s="171">
        <v>165</v>
      </c>
      <c r="B224" s="172" t="s">
        <v>462</v>
      </c>
      <c r="C224" s="173" t="s">
        <v>463</v>
      </c>
      <c r="D224" s="174" t="s">
        <v>84</v>
      </c>
      <c r="E224" s="175">
        <v>18.010000000000002</v>
      </c>
      <c r="F224" s="175"/>
      <c r="G224" s="176">
        <f>E224*F224</f>
        <v>0</v>
      </c>
      <c r="O224" s="170">
        <v>2</v>
      </c>
      <c r="AA224" s="146">
        <v>1</v>
      </c>
      <c r="AB224" s="146">
        <v>7</v>
      </c>
      <c r="AC224" s="146">
        <v>7</v>
      </c>
      <c r="AZ224" s="146">
        <v>2</v>
      </c>
      <c r="BA224" s="146">
        <f>IF(AZ224=1,G224,0)</f>
        <v>0</v>
      </c>
      <c r="BB224" s="146">
        <f>IF(AZ224=2,G224,0)</f>
        <v>0</v>
      </c>
      <c r="BC224" s="146">
        <f>IF(AZ224=3,G224,0)</f>
        <v>0</v>
      </c>
      <c r="BD224" s="146">
        <f>IF(AZ224=4,G224,0)</f>
        <v>0</v>
      </c>
      <c r="BE224" s="146">
        <f>IF(AZ224=5,G224,0)</f>
        <v>0</v>
      </c>
      <c r="CA224" s="177">
        <v>1</v>
      </c>
      <c r="CB224" s="177">
        <v>7</v>
      </c>
      <c r="CZ224" s="146">
        <v>0</v>
      </c>
    </row>
    <row r="225" spans="1:104" ht="22.5">
      <c r="A225" s="171">
        <v>166</v>
      </c>
      <c r="B225" s="172" t="s">
        <v>464</v>
      </c>
      <c r="C225" s="173" t="s">
        <v>465</v>
      </c>
      <c r="D225" s="174" t="s">
        <v>84</v>
      </c>
      <c r="E225" s="175">
        <v>18.010000000000002</v>
      </c>
      <c r="F225" s="175"/>
      <c r="G225" s="176">
        <f>E225*F225</f>
        <v>0</v>
      </c>
      <c r="O225" s="170">
        <v>2</v>
      </c>
      <c r="AA225" s="146">
        <v>1</v>
      </c>
      <c r="AB225" s="146">
        <v>7</v>
      </c>
      <c r="AC225" s="146">
        <v>7</v>
      </c>
      <c r="AZ225" s="146">
        <v>2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1</v>
      </c>
      <c r="CB225" s="177">
        <v>7</v>
      </c>
      <c r="CZ225" s="146">
        <v>0</v>
      </c>
    </row>
    <row r="226" spans="1:104">
      <c r="A226" s="171">
        <v>167</v>
      </c>
      <c r="B226" s="172" t="s">
        <v>466</v>
      </c>
      <c r="C226" s="173" t="s">
        <v>467</v>
      </c>
      <c r="D226" s="174" t="s">
        <v>84</v>
      </c>
      <c r="E226" s="175">
        <v>18.010000000000002</v>
      </c>
      <c r="F226" s="175"/>
      <c r="G226" s="176">
        <f>E226*F226</f>
        <v>0</v>
      </c>
      <c r="O226" s="170">
        <v>2</v>
      </c>
      <c r="AA226" s="146">
        <v>1</v>
      </c>
      <c r="AB226" s="146">
        <v>7</v>
      </c>
      <c r="AC226" s="146">
        <v>7</v>
      </c>
      <c r="AZ226" s="146">
        <v>2</v>
      </c>
      <c r="BA226" s="146">
        <f>IF(AZ226=1,G226,0)</f>
        <v>0</v>
      </c>
      <c r="BB226" s="146">
        <f>IF(AZ226=2,G226,0)</f>
        <v>0</v>
      </c>
      <c r="BC226" s="146">
        <f>IF(AZ226=3,G226,0)</f>
        <v>0</v>
      </c>
      <c r="BD226" s="146">
        <f>IF(AZ226=4,G226,0)</f>
        <v>0</v>
      </c>
      <c r="BE226" s="146">
        <f>IF(AZ226=5,G226,0)</f>
        <v>0</v>
      </c>
      <c r="CA226" s="177">
        <v>1</v>
      </c>
      <c r="CB226" s="177">
        <v>7</v>
      </c>
      <c r="CZ226" s="146">
        <v>0</v>
      </c>
    </row>
    <row r="227" spans="1:104">
      <c r="A227" s="171">
        <v>168</v>
      </c>
      <c r="B227" s="172" t="s">
        <v>468</v>
      </c>
      <c r="C227" s="173" t="s">
        <v>469</v>
      </c>
      <c r="D227" s="174" t="s">
        <v>62</v>
      </c>
      <c r="E227" s="175">
        <v>209.03720000000001</v>
      </c>
      <c r="F227" s="175"/>
      <c r="G227" s="176">
        <f>E227*F227</f>
        <v>0</v>
      </c>
      <c r="O227" s="170">
        <v>2</v>
      </c>
      <c r="AA227" s="146">
        <v>7</v>
      </c>
      <c r="AB227" s="146">
        <v>1002</v>
      </c>
      <c r="AC227" s="146">
        <v>5</v>
      </c>
      <c r="AZ227" s="146">
        <v>2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7</v>
      </c>
      <c r="CB227" s="177">
        <v>1002</v>
      </c>
      <c r="CZ227" s="146">
        <v>0</v>
      </c>
    </row>
    <row r="228" spans="1:104">
      <c r="A228" s="178"/>
      <c r="B228" s="179" t="s">
        <v>77</v>
      </c>
      <c r="C228" s="180" t="str">
        <f>CONCATENATE(B222," ",C222)</f>
        <v>771 Podlahy z dlaždic a obklady</v>
      </c>
      <c r="D228" s="181"/>
      <c r="E228" s="182"/>
      <c r="F228" s="183"/>
      <c r="G228" s="184">
        <f>SUM(G222:G227)</f>
        <v>0</v>
      </c>
      <c r="O228" s="170">
        <v>4</v>
      </c>
      <c r="BA228" s="185">
        <f>SUM(BA222:BA227)</f>
        <v>0</v>
      </c>
      <c r="BB228" s="185">
        <f>SUM(BB222:BB227)</f>
        <v>0</v>
      </c>
      <c r="BC228" s="185">
        <f>SUM(BC222:BC227)</f>
        <v>0</v>
      </c>
      <c r="BD228" s="185">
        <f>SUM(BD222:BD227)</f>
        <v>0</v>
      </c>
      <c r="BE228" s="185">
        <f>SUM(BE222:BE227)</f>
        <v>0</v>
      </c>
    </row>
    <row r="229" spans="1:104">
      <c r="A229" s="163" t="s">
        <v>74</v>
      </c>
      <c r="B229" s="164" t="s">
        <v>470</v>
      </c>
      <c r="C229" s="165" t="s">
        <v>471</v>
      </c>
      <c r="D229" s="166"/>
      <c r="E229" s="167"/>
      <c r="F229" s="167"/>
      <c r="G229" s="168"/>
      <c r="H229" s="169"/>
      <c r="I229" s="169"/>
      <c r="O229" s="170">
        <v>1</v>
      </c>
    </row>
    <row r="230" spans="1:104">
      <c r="A230" s="171">
        <v>169</v>
      </c>
      <c r="B230" s="172" t="s">
        <v>472</v>
      </c>
      <c r="C230" s="173" t="s">
        <v>473</v>
      </c>
      <c r="D230" s="174" t="s">
        <v>84</v>
      </c>
      <c r="E230" s="175">
        <v>100</v>
      </c>
      <c r="F230" s="175"/>
      <c r="G230" s="176">
        <f t="shared" ref="G230:G237" si="72">E230*F230</f>
        <v>0</v>
      </c>
      <c r="O230" s="170">
        <v>2</v>
      </c>
      <c r="AA230" s="146">
        <v>1</v>
      </c>
      <c r="AB230" s="146">
        <v>7</v>
      </c>
      <c r="AC230" s="146">
        <v>7</v>
      </c>
      <c r="AZ230" s="146">
        <v>2</v>
      </c>
      <c r="BA230" s="146">
        <f t="shared" ref="BA230:BA237" si="73">IF(AZ230=1,G230,0)</f>
        <v>0</v>
      </c>
      <c r="BB230" s="146">
        <f t="shared" ref="BB230:BB237" si="74">IF(AZ230=2,G230,0)</f>
        <v>0</v>
      </c>
      <c r="BC230" s="146">
        <f t="shared" ref="BC230:BC237" si="75">IF(AZ230=3,G230,0)</f>
        <v>0</v>
      </c>
      <c r="BD230" s="146">
        <f t="shared" ref="BD230:BD237" si="76">IF(AZ230=4,G230,0)</f>
        <v>0</v>
      </c>
      <c r="BE230" s="146">
        <f t="shared" ref="BE230:BE237" si="77">IF(AZ230=5,G230,0)</f>
        <v>0</v>
      </c>
      <c r="CA230" s="177">
        <v>1</v>
      </c>
      <c r="CB230" s="177">
        <v>7</v>
      </c>
      <c r="CZ230" s="146">
        <v>0</v>
      </c>
    </row>
    <row r="231" spans="1:104">
      <c r="A231" s="171">
        <v>170</v>
      </c>
      <c r="B231" s="172" t="s">
        <v>474</v>
      </c>
      <c r="C231" s="173" t="s">
        <v>475</v>
      </c>
      <c r="D231" s="174" t="s">
        <v>84</v>
      </c>
      <c r="E231" s="175">
        <v>94.32</v>
      </c>
      <c r="F231" s="175"/>
      <c r="G231" s="176">
        <f t="shared" si="72"/>
        <v>0</v>
      </c>
      <c r="O231" s="170">
        <v>2</v>
      </c>
      <c r="AA231" s="146">
        <v>1</v>
      </c>
      <c r="AB231" s="146">
        <v>7</v>
      </c>
      <c r="AC231" s="146">
        <v>7</v>
      </c>
      <c r="AZ231" s="146">
        <v>2</v>
      </c>
      <c r="BA231" s="146">
        <f t="shared" si="73"/>
        <v>0</v>
      </c>
      <c r="BB231" s="146">
        <f t="shared" si="74"/>
        <v>0</v>
      </c>
      <c r="BC231" s="146">
        <f t="shared" si="75"/>
        <v>0</v>
      </c>
      <c r="BD231" s="146">
        <f t="shared" si="76"/>
        <v>0</v>
      </c>
      <c r="BE231" s="146">
        <f t="shared" si="77"/>
        <v>0</v>
      </c>
      <c r="CA231" s="177">
        <v>1</v>
      </c>
      <c r="CB231" s="177">
        <v>7</v>
      </c>
      <c r="CZ231" s="146">
        <v>0</v>
      </c>
    </row>
    <row r="232" spans="1:104">
      <c r="A232" s="171">
        <v>171</v>
      </c>
      <c r="B232" s="172" t="s">
        <v>476</v>
      </c>
      <c r="C232" s="173" t="s">
        <v>477</v>
      </c>
      <c r="D232" s="174" t="s">
        <v>92</v>
      </c>
      <c r="E232" s="175">
        <v>85.2</v>
      </c>
      <c r="F232" s="175"/>
      <c r="G232" s="176">
        <f t="shared" si="72"/>
        <v>0</v>
      </c>
      <c r="O232" s="170">
        <v>2</v>
      </c>
      <c r="AA232" s="146">
        <v>1</v>
      </c>
      <c r="AB232" s="146">
        <v>7</v>
      </c>
      <c r="AC232" s="146">
        <v>7</v>
      </c>
      <c r="AZ232" s="146">
        <v>2</v>
      </c>
      <c r="BA232" s="146">
        <f t="shared" si="73"/>
        <v>0</v>
      </c>
      <c r="BB232" s="146">
        <f t="shared" si="74"/>
        <v>0</v>
      </c>
      <c r="BC232" s="146">
        <f t="shared" si="75"/>
        <v>0</v>
      </c>
      <c r="BD232" s="146">
        <f t="shared" si="76"/>
        <v>0</v>
      </c>
      <c r="BE232" s="146">
        <f t="shared" si="77"/>
        <v>0</v>
      </c>
      <c r="CA232" s="177">
        <v>1</v>
      </c>
      <c r="CB232" s="177">
        <v>7</v>
      </c>
      <c r="CZ232" s="146">
        <v>0</v>
      </c>
    </row>
    <row r="233" spans="1:104">
      <c r="A233" s="171">
        <v>172</v>
      </c>
      <c r="B233" s="172" t="s">
        <v>478</v>
      </c>
      <c r="C233" s="173" t="s">
        <v>479</v>
      </c>
      <c r="D233" s="174" t="s">
        <v>84</v>
      </c>
      <c r="E233" s="175">
        <v>18.2</v>
      </c>
      <c r="F233" s="175"/>
      <c r="G233" s="176">
        <f t="shared" si="72"/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 t="shared" si="73"/>
        <v>0</v>
      </c>
      <c r="BB233" s="146">
        <f t="shared" si="74"/>
        <v>0</v>
      </c>
      <c r="BC233" s="146">
        <f t="shared" si="75"/>
        <v>0</v>
      </c>
      <c r="BD233" s="146">
        <f t="shared" si="76"/>
        <v>0</v>
      </c>
      <c r="BE233" s="146">
        <f t="shared" si="77"/>
        <v>0</v>
      </c>
      <c r="CA233" s="177">
        <v>1</v>
      </c>
      <c r="CB233" s="177">
        <v>7</v>
      </c>
      <c r="CZ233" s="146">
        <v>0</v>
      </c>
    </row>
    <row r="234" spans="1:104" ht="22.5">
      <c r="A234" s="171">
        <v>173</v>
      </c>
      <c r="B234" s="172" t="s">
        <v>480</v>
      </c>
      <c r="C234" s="173" t="s">
        <v>481</v>
      </c>
      <c r="D234" s="174" t="s">
        <v>92</v>
      </c>
      <c r="E234" s="175">
        <v>85.2</v>
      </c>
      <c r="F234" s="175"/>
      <c r="G234" s="176">
        <f t="shared" si="72"/>
        <v>0</v>
      </c>
      <c r="O234" s="170">
        <v>2</v>
      </c>
      <c r="AA234" s="146">
        <v>1</v>
      </c>
      <c r="AB234" s="146">
        <v>7</v>
      </c>
      <c r="AC234" s="146">
        <v>7</v>
      </c>
      <c r="AZ234" s="146">
        <v>2</v>
      </c>
      <c r="BA234" s="146">
        <f t="shared" si="73"/>
        <v>0</v>
      </c>
      <c r="BB234" s="146">
        <f t="shared" si="74"/>
        <v>0</v>
      </c>
      <c r="BC234" s="146">
        <f t="shared" si="75"/>
        <v>0</v>
      </c>
      <c r="BD234" s="146">
        <f t="shared" si="76"/>
        <v>0</v>
      </c>
      <c r="BE234" s="146">
        <f t="shared" si="77"/>
        <v>0</v>
      </c>
      <c r="CA234" s="177">
        <v>1</v>
      </c>
      <c r="CB234" s="177">
        <v>7</v>
      </c>
      <c r="CZ234" s="146">
        <v>0</v>
      </c>
    </row>
    <row r="235" spans="1:104" ht="22.5">
      <c r="A235" s="171">
        <v>174</v>
      </c>
      <c r="B235" s="172" t="s">
        <v>482</v>
      </c>
      <c r="C235" s="173" t="s">
        <v>483</v>
      </c>
      <c r="D235" s="174" t="s">
        <v>84</v>
      </c>
      <c r="E235" s="175">
        <v>94.32</v>
      </c>
      <c r="F235" s="175"/>
      <c r="G235" s="176">
        <f t="shared" si="72"/>
        <v>0</v>
      </c>
      <c r="O235" s="170">
        <v>2</v>
      </c>
      <c r="AA235" s="146">
        <v>1</v>
      </c>
      <c r="AB235" s="146">
        <v>7</v>
      </c>
      <c r="AC235" s="146">
        <v>7</v>
      </c>
      <c r="AZ235" s="146">
        <v>2</v>
      </c>
      <c r="BA235" s="146">
        <f t="shared" si="73"/>
        <v>0</v>
      </c>
      <c r="BB235" s="146">
        <f t="shared" si="74"/>
        <v>0</v>
      </c>
      <c r="BC235" s="146">
        <f t="shared" si="75"/>
        <v>0</v>
      </c>
      <c r="BD235" s="146">
        <f t="shared" si="76"/>
        <v>0</v>
      </c>
      <c r="BE235" s="146">
        <f t="shared" si="77"/>
        <v>0</v>
      </c>
      <c r="CA235" s="177">
        <v>1</v>
      </c>
      <c r="CB235" s="177">
        <v>7</v>
      </c>
      <c r="CZ235" s="146">
        <v>0</v>
      </c>
    </row>
    <row r="236" spans="1:104" ht="22.5">
      <c r="A236" s="171">
        <v>175</v>
      </c>
      <c r="B236" s="172" t="s">
        <v>484</v>
      </c>
      <c r="C236" s="173" t="s">
        <v>485</v>
      </c>
      <c r="D236" s="174" t="s">
        <v>84</v>
      </c>
      <c r="E236" s="175">
        <v>94.32</v>
      </c>
      <c r="F236" s="175"/>
      <c r="G236" s="176">
        <f t="shared" si="72"/>
        <v>0</v>
      </c>
      <c r="O236" s="170">
        <v>2</v>
      </c>
      <c r="AA236" s="146">
        <v>1</v>
      </c>
      <c r="AB236" s="146">
        <v>7</v>
      </c>
      <c r="AC236" s="146">
        <v>7</v>
      </c>
      <c r="AZ236" s="146">
        <v>2</v>
      </c>
      <c r="BA236" s="146">
        <f t="shared" si="73"/>
        <v>0</v>
      </c>
      <c r="BB236" s="146">
        <f t="shared" si="74"/>
        <v>0</v>
      </c>
      <c r="BC236" s="146">
        <f t="shared" si="75"/>
        <v>0</v>
      </c>
      <c r="BD236" s="146">
        <f t="shared" si="76"/>
        <v>0</v>
      </c>
      <c r="BE236" s="146">
        <f t="shared" si="77"/>
        <v>0</v>
      </c>
      <c r="CA236" s="177">
        <v>1</v>
      </c>
      <c r="CB236" s="177">
        <v>7</v>
      </c>
      <c r="CZ236" s="146">
        <v>0</v>
      </c>
    </row>
    <row r="237" spans="1:104">
      <c r="A237" s="171">
        <v>176</v>
      </c>
      <c r="B237" s="172" t="s">
        <v>486</v>
      </c>
      <c r="C237" s="173" t="s">
        <v>487</v>
      </c>
      <c r="D237" s="174" t="s">
        <v>62</v>
      </c>
      <c r="E237" s="175">
        <v>664.5616</v>
      </c>
      <c r="F237" s="175"/>
      <c r="G237" s="176">
        <f t="shared" si="72"/>
        <v>0</v>
      </c>
      <c r="O237" s="170">
        <v>2</v>
      </c>
      <c r="AA237" s="146">
        <v>7</v>
      </c>
      <c r="AB237" s="146">
        <v>1002</v>
      </c>
      <c r="AC237" s="146">
        <v>5</v>
      </c>
      <c r="AZ237" s="146">
        <v>2</v>
      </c>
      <c r="BA237" s="146">
        <f t="shared" si="73"/>
        <v>0</v>
      </c>
      <c r="BB237" s="146">
        <f t="shared" si="74"/>
        <v>0</v>
      </c>
      <c r="BC237" s="146">
        <f t="shared" si="75"/>
        <v>0</v>
      </c>
      <c r="BD237" s="146">
        <f t="shared" si="76"/>
        <v>0</v>
      </c>
      <c r="BE237" s="146">
        <f t="shared" si="77"/>
        <v>0</v>
      </c>
      <c r="CA237" s="177">
        <v>7</v>
      </c>
      <c r="CB237" s="177">
        <v>1002</v>
      </c>
      <c r="CZ237" s="146">
        <v>0</v>
      </c>
    </row>
    <row r="238" spans="1:104">
      <c r="A238" s="178"/>
      <c r="B238" s="179" t="s">
        <v>77</v>
      </c>
      <c r="C238" s="180" t="str">
        <f>CONCATENATE(B229," ",C229)</f>
        <v>775 Podlahy vlysové a parketové</v>
      </c>
      <c r="D238" s="181"/>
      <c r="E238" s="182"/>
      <c r="F238" s="183"/>
      <c r="G238" s="184">
        <f>SUM(G229:G237)</f>
        <v>0</v>
      </c>
      <c r="O238" s="170">
        <v>4</v>
      </c>
      <c r="BA238" s="185">
        <f>SUM(BA229:BA237)</f>
        <v>0</v>
      </c>
      <c r="BB238" s="185">
        <f>SUM(BB229:BB237)</f>
        <v>0</v>
      </c>
      <c r="BC238" s="185">
        <f>SUM(BC229:BC237)</f>
        <v>0</v>
      </c>
      <c r="BD238" s="185">
        <f>SUM(BD229:BD237)</f>
        <v>0</v>
      </c>
      <c r="BE238" s="185">
        <f>SUM(BE229:BE237)</f>
        <v>0</v>
      </c>
    </row>
    <row r="239" spans="1:104">
      <c r="A239" s="163" t="s">
        <v>74</v>
      </c>
      <c r="B239" s="164" t="s">
        <v>488</v>
      </c>
      <c r="C239" s="165" t="s">
        <v>489</v>
      </c>
      <c r="D239" s="166"/>
      <c r="E239" s="167"/>
      <c r="F239" s="167"/>
      <c r="G239" s="168"/>
      <c r="H239" s="169"/>
      <c r="I239" s="169"/>
      <c r="O239" s="170">
        <v>1</v>
      </c>
    </row>
    <row r="240" spans="1:104">
      <c r="A240" s="171">
        <v>177</v>
      </c>
      <c r="B240" s="172" t="s">
        <v>490</v>
      </c>
      <c r="C240" s="173" t="s">
        <v>491</v>
      </c>
      <c r="D240" s="174" t="s">
        <v>84</v>
      </c>
      <c r="E240" s="175">
        <v>45.967500000000001</v>
      </c>
      <c r="F240" s="175"/>
      <c r="G240" s="176">
        <f>E240*F240</f>
        <v>0</v>
      </c>
      <c r="O240" s="170">
        <v>2</v>
      </c>
      <c r="AA240" s="146">
        <v>1</v>
      </c>
      <c r="AB240" s="146">
        <v>7</v>
      </c>
      <c r="AC240" s="146">
        <v>7</v>
      </c>
      <c r="AZ240" s="146">
        <v>2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1</v>
      </c>
      <c r="CB240" s="177">
        <v>7</v>
      </c>
      <c r="CZ240" s="146">
        <v>1.1E-4</v>
      </c>
    </row>
    <row r="241" spans="1:104" ht="22.5">
      <c r="A241" s="171">
        <v>178</v>
      </c>
      <c r="B241" s="172" t="s">
        <v>492</v>
      </c>
      <c r="C241" s="173" t="s">
        <v>493</v>
      </c>
      <c r="D241" s="174" t="s">
        <v>84</v>
      </c>
      <c r="E241" s="175">
        <v>45.967500000000001</v>
      </c>
      <c r="F241" s="175"/>
      <c r="G241" s="176">
        <f>E241*F241</f>
        <v>0</v>
      </c>
      <c r="O241" s="170">
        <v>2</v>
      </c>
      <c r="AA241" s="146">
        <v>1</v>
      </c>
      <c r="AB241" s="146">
        <v>7</v>
      </c>
      <c r="AC241" s="146">
        <v>7</v>
      </c>
      <c r="AZ241" s="146">
        <v>2</v>
      </c>
      <c r="BA241" s="146">
        <f>IF(AZ241=1,G241,0)</f>
        <v>0</v>
      </c>
      <c r="BB241" s="146">
        <f>IF(AZ241=2,G241,0)</f>
        <v>0</v>
      </c>
      <c r="BC241" s="146">
        <f>IF(AZ241=3,G241,0)</f>
        <v>0</v>
      </c>
      <c r="BD241" s="146">
        <f>IF(AZ241=4,G241,0)</f>
        <v>0</v>
      </c>
      <c r="BE241" s="146">
        <f>IF(AZ241=5,G241,0)</f>
        <v>0</v>
      </c>
      <c r="CA241" s="177">
        <v>1</v>
      </c>
      <c r="CB241" s="177">
        <v>7</v>
      </c>
      <c r="CZ241" s="146">
        <v>0</v>
      </c>
    </row>
    <row r="242" spans="1:104" ht="22.5">
      <c r="A242" s="171">
        <v>179</v>
      </c>
      <c r="B242" s="172" t="s">
        <v>494</v>
      </c>
      <c r="C242" s="173" t="s">
        <v>495</v>
      </c>
      <c r="D242" s="174" t="s">
        <v>92</v>
      </c>
      <c r="E242" s="175">
        <v>65</v>
      </c>
      <c r="F242" s="175"/>
      <c r="G242" s="176">
        <f>E242*F242</f>
        <v>0</v>
      </c>
      <c r="O242" s="170">
        <v>2</v>
      </c>
      <c r="AA242" s="146">
        <v>1</v>
      </c>
      <c r="AB242" s="146">
        <v>0</v>
      </c>
      <c r="AC242" s="146">
        <v>0</v>
      </c>
      <c r="AZ242" s="146">
        <v>2</v>
      </c>
      <c r="BA242" s="146">
        <f>IF(AZ242=1,G242,0)</f>
        <v>0</v>
      </c>
      <c r="BB242" s="146">
        <f>IF(AZ242=2,G242,0)</f>
        <v>0</v>
      </c>
      <c r="BC242" s="146">
        <f>IF(AZ242=3,G242,0)</f>
        <v>0</v>
      </c>
      <c r="BD242" s="146">
        <f>IF(AZ242=4,G242,0)</f>
        <v>0</v>
      </c>
      <c r="BE242" s="146">
        <f>IF(AZ242=5,G242,0)</f>
        <v>0</v>
      </c>
      <c r="CA242" s="177">
        <v>1</v>
      </c>
      <c r="CB242" s="177">
        <v>0</v>
      </c>
      <c r="CZ242" s="146">
        <v>0</v>
      </c>
    </row>
    <row r="243" spans="1:104" ht="22.5">
      <c r="A243" s="171">
        <v>180</v>
      </c>
      <c r="B243" s="172" t="s">
        <v>496</v>
      </c>
      <c r="C243" s="173" t="s">
        <v>497</v>
      </c>
      <c r="D243" s="174" t="s">
        <v>84</v>
      </c>
      <c r="E243" s="175">
        <v>50</v>
      </c>
      <c r="F243" s="175"/>
      <c r="G243" s="176">
        <f>E243*F243</f>
        <v>0</v>
      </c>
      <c r="O243" s="170">
        <v>2</v>
      </c>
      <c r="AA243" s="146">
        <v>12</v>
      </c>
      <c r="AB243" s="146">
        <v>0</v>
      </c>
      <c r="AC243" s="146">
        <v>139</v>
      </c>
      <c r="AZ243" s="146">
        <v>2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77">
        <v>12</v>
      </c>
      <c r="CB243" s="177">
        <v>0</v>
      </c>
      <c r="CZ243" s="146">
        <v>0</v>
      </c>
    </row>
    <row r="244" spans="1:104">
      <c r="A244" s="171">
        <v>181</v>
      </c>
      <c r="B244" s="172" t="s">
        <v>498</v>
      </c>
      <c r="C244" s="173" t="s">
        <v>499</v>
      </c>
      <c r="D244" s="174" t="s">
        <v>62</v>
      </c>
      <c r="E244" s="175">
        <v>462.95684999999997</v>
      </c>
      <c r="F244" s="175"/>
      <c r="G244" s="176">
        <f>E244*F244</f>
        <v>0</v>
      </c>
      <c r="O244" s="170">
        <v>2</v>
      </c>
      <c r="AA244" s="146">
        <v>7</v>
      </c>
      <c r="AB244" s="146">
        <v>1002</v>
      </c>
      <c r="AC244" s="146">
        <v>5</v>
      </c>
      <c r="AZ244" s="146">
        <v>2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7">
        <v>7</v>
      </c>
      <c r="CB244" s="177">
        <v>1002</v>
      </c>
      <c r="CZ244" s="146">
        <v>0</v>
      </c>
    </row>
    <row r="245" spans="1:104">
      <c r="A245" s="178"/>
      <c r="B245" s="179" t="s">
        <v>77</v>
      </c>
      <c r="C245" s="180" t="str">
        <f>CONCATENATE(B239," ",C239)</f>
        <v>781 Obklady keramické</v>
      </c>
      <c r="D245" s="181"/>
      <c r="E245" s="182"/>
      <c r="F245" s="183"/>
      <c r="G245" s="184">
        <f>SUM(G239:G244)</f>
        <v>0</v>
      </c>
      <c r="O245" s="170">
        <v>4</v>
      </c>
      <c r="BA245" s="185">
        <f>SUM(BA239:BA244)</f>
        <v>0</v>
      </c>
      <c r="BB245" s="185">
        <f>SUM(BB239:BB244)</f>
        <v>0</v>
      </c>
      <c r="BC245" s="185">
        <f>SUM(BC239:BC244)</f>
        <v>0</v>
      </c>
      <c r="BD245" s="185">
        <f>SUM(BD239:BD244)</f>
        <v>0</v>
      </c>
      <c r="BE245" s="185">
        <f>SUM(BE239:BE244)</f>
        <v>0</v>
      </c>
    </row>
    <row r="246" spans="1:104">
      <c r="A246" s="163" t="s">
        <v>74</v>
      </c>
      <c r="B246" s="164" t="s">
        <v>500</v>
      </c>
      <c r="C246" s="165" t="s">
        <v>501</v>
      </c>
      <c r="D246" s="166"/>
      <c r="E246" s="167"/>
      <c r="F246" s="167"/>
      <c r="G246" s="168"/>
      <c r="H246" s="169"/>
      <c r="I246" s="169"/>
      <c r="O246" s="170">
        <v>1</v>
      </c>
    </row>
    <row r="247" spans="1:104">
      <c r="A247" s="171">
        <v>182</v>
      </c>
      <c r="B247" s="172" t="s">
        <v>502</v>
      </c>
      <c r="C247" s="173" t="s">
        <v>503</v>
      </c>
      <c r="D247" s="174" t="s">
        <v>84</v>
      </c>
      <c r="E247" s="175">
        <v>109.18</v>
      </c>
      <c r="F247" s="175"/>
      <c r="G247" s="176">
        <f>E247*F247</f>
        <v>0</v>
      </c>
      <c r="O247" s="170">
        <v>2</v>
      </c>
      <c r="AA247" s="146">
        <v>1</v>
      </c>
      <c r="AB247" s="146">
        <v>0</v>
      </c>
      <c r="AC247" s="146">
        <v>0</v>
      </c>
      <c r="AZ247" s="146">
        <v>2</v>
      </c>
      <c r="BA247" s="146">
        <f>IF(AZ247=1,G247,0)</f>
        <v>0</v>
      </c>
      <c r="BB247" s="146">
        <f>IF(AZ247=2,G247,0)</f>
        <v>0</v>
      </c>
      <c r="BC247" s="146">
        <f>IF(AZ247=3,G247,0)</f>
        <v>0</v>
      </c>
      <c r="BD247" s="146">
        <f>IF(AZ247=4,G247,0)</f>
        <v>0</v>
      </c>
      <c r="BE247" s="146">
        <f>IF(AZ247=5,G247,0)</f>
        <v>0</v>
      </c>
      <c r="CA247" s="177">
        <v>1</v>
      </c>
      <c r="CB247" s="177">
        <v>0</v>
      </c>
      <c r="CZ247" s="146">
        <v>0</v>
      </c>
    </row>
    <row r="248" spans="1:104">
      <c r="A248" s="171">
        <v>183</v>
      </c>
      <c r="B248" s="172" t="s">
        <v>504</v>
      </c>
      <c r="C248" s="173" t="s">
        <v>505</v>
      </c>
      <c r="D248" s="174" t="s">
        <v>84</v>
      </c>
      <c r="E248" s="175">
        <v>109.18</v>
      </c>
      <c r="F248" s="175"/>
      <c r="G248" s="176">
        <f>E248*F248</f>
        <v>0</v>
      </c>
      <c r="O248" s="170">
        <v>2</v>
      </c>
      <c r="AA248" s="146">
        <v>1</v>
      </c>
      <c r="AB248" s="146">
        <v>7</v>
      </c>
      <c r="AC248" s="146">
        <v>7</v>
      </c>
      <c r="AZ248" s="146">
        <v>2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7">
        <v>1</v>
      </c>
      <c r="CB248" s="177">
        <v>7</v>
      </c>
      <c r="CZ248" s="146">
        <v>1.6000000000000001E-4</v>
      </c>
    </row>
    <row r="249" spans="1:104">
      <c r="A249" s="178"/>
      <c r="B249" s="179" t="s">
        <v>77</v>
      </c>
      <c r="C249" s="180" t="str">
        <f>CONCATENATE(B246," ",C246)</f>
        <v>783 Nátěry</v>
      </c>
      <c r="D249" s="181"/>
      <c r="E249" s="182"/>
      <c r="F249" s="183"/>
      <c r="G249" s="184">
        <f>SUM(G246:G248)</f>
        <v>0</v>
      </c>
      <c r="O249" s="170">
        <v>4</v>
      </c>
      <c r="BA249" s="185">
        <f>SUM(BA246:BA248)</f>
        <v>0</v>
      </c>
      <c r="BB249" s="185">
        <f>SUM(BB246:BB248)</f>
        <v>0</v>
      </c>
      <c r="BC249" s="185">
        <f>SUM(BC246:BC248)</f>
        <v>0</v>
      </c>
      <c r="BD249" s="185">
        <f>SUM(BD246:BD248)</f>
        <v>0</v>
      </c>
      <c r="BE249" s="185">
        <f>SUM(BE246:BE248)</f>
        <v>0</v>
      </c>
    </row>
    <row r="250" spans="1:104">
      <c r="A250" s="163" t="s">
        <v>74</v>
      </c>
      <c r="B250" s="164" t="s">
        <v>506</v>
      </c>
      <c r="C250" s="165" t="s">
        <v>507</v>
      </c>
      <c r="D250" s="166"/>
      <c r="E250" s="167"/>
      <c r="F250" s="167"/>
      <c r="G250" s="168"/>
      <c r="H250" s="169"/>
      <c r="I250" s="169"/>
      <c r="O250" s="170">
        <v>1</v>
      </c>
    </row>
    <row r="251" spans="1:104">
      <c r="A251" s="171">
        <v>184</v>
      </c>
      <c r="B251" s="172" t="s">
        <v>508</v>
      </c>
      <c r="C251" s="173" t="s">
        <v>509</v>
      </c>
      <c r="D251" s="174" t="s">
        <v>84</v>
      </c>
      <c r="E251" s="175">
        <v>504.4</v>
      </c>
      <c r="F251" s="175"/>
      <c r="G251" s="176">
        <f>E251*F251</f>
        <v>0</v>
      </c>
      <c r="O251" s="170">
        <v>2</v>
      </c>
      <c r="AA251" s="146">
        <v>1</v>
      </c>
      <c r="AB251" s="146">
        <v>7</v>
      </c>
      <c r="AC251" s="146">
        <v>7</v>
      </c>
      <c r="AZ251" s="146">
        <v>2</v>
      </c>
      <c r="BA251" s="146">
        <f>IF(AZ251=1,G251,0)</f>
        <v>0</v>
      </c>
      <c r="BB251" s="146">
        <f>IF(AZ251=2,G251,0)</f>
        <v>0</v>
      </c>
      <c r="BC251" s="146">
        <f>IF(AZ251=3,G251,0)</f>
        <v>0</v>
      </c>
      <c r="BD251" s="146">
        <f>IF(AZ251=4,G251,0)</f>
        <v>0</v>
      </c>
      <c r="BE251" s="146">
        <f>IF(AZ251=5,G251,0)</f>
        <v>0</v>
      </c>
      <c r="CA251" s="177">
        <v>1</v>
      </c>
      <c r="CB251" s="177">
        <v>7</v>
      </c>
      <c r="CZ251" s="146">
        <v>2.4000000000000001E-4</v>
      </c>
    </row>
    <row r="252" spans="1:104">
      <c r="A252" s="171">
        <v>185</v>
      </c>
      <c r="B252" s="172" t="s">
        <v>510</v>
      </c>
      <c r="C252" s="173" t="s">
        <v>511</v>
      </c>
      <c r="D252" s="174" t="s">
        <v>84</v>
      </c>
      <c r="E252" s="175">
        <v>433.08699999999999</v>
      </c>
      <c r="F252" s="175"/>
      <c r="G252" s="176">
        <f>E252*F252</f>
        <v>0</v>
      </c>
      <c r="O252" s="170">
        <v>2</v>
      </c>
      <c r="AA252" s="146">
        <v>1</v>
      </c>
      <c r="AB252" s="146">
        <v>7</v>
      </c>
      <c r="AC252" s="146">
        <v>7</v>
      </c>
      <c r="AZ252" s="146">
        <v>2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7">
        <v>1</v>
      </c>
      <c r="CB252" s="177">
        <v>7</v>
      </c>
      <c r="CZ252" s="146">
        <v>0</v>
      </c>
    </row>
    <row r="253" spans="1:104">
      <c r="A253" s="178"/>
      <c r="B253" s="179" t="s">
        <v>77</v>
      </c>
      <c r="C253" s="180" t="str">
        <f>CONCATENATE(B250," ",C250)</f>
        <v>784 Malby</v>
      </c>
      <c r="D253" s="181"/>
      <c r="E253" s="182"/>
      <c r="F253" s="183"/>
      <c r="G253" s="184">
        <f>SUM(G250:G252)</f>
        <v>0</v>
      </c>
      <c r="O253" s="170">
        <v>4</v>
      </c>
      <c r="BA253" s="185">
        <f>SUM(BA250:BA252)</f>
        <v>0</v>
      </c>
      <c r="BB253" s="185">
        <f>SUM(BB250:BB252)</f>
        <v>0</v>
      </c>
      <c r="BC253" s="185">
        <f>SUM(BC250:BC252)</f>
        <v>0</v>
      </c>
      <c r="BD253" s="185">
        <f>SUM(BD250:BD252)</f>
        <v>0</v>
      </c>
      <c r="BE253" s="185">
        <f>SUM(BE250:BE252)</f>
        <v>0</v>
      </c>
    </row>
    <row r="254" spans="1:104">
      <c r="A254" s="163" t="s">
        <v>74</v>
      </c>
      <c r="B254" s="164" t="s">
        <v>512</v>
      </c>
      <c r="C254" s="165" t="s">
        <v>513</v>
      </c>
      <c r="D254" s="166"/>
      <c r="E254" s="167"/>
      <c r="F254" s="167"/>
      <c r="G254" s="168"/>
      <c r="H254" s="169"/>
      <c r="I254" s="169"/>
      <c r="O254" s="170">
        <v>1</v>
      </c>
    </row>
    <row r="255" spans="1:104" ht="22.5">
      <c r="A255" s="171">
        <v>186</v>
      </c>
      <c r="B255" s="172" t="s">
        <v>514</v>
      </c>
      <c r="C255" s="173" t="s">
        <v>515</v>
      </c>
      <c r="D255" s="174" t="s">
        <v>120</v>
      </c>
      <c r="E255" s="175">
        <v>2</v>
      </c>
      <c r="F255" s="175"/>
      <c r="G255" s="176">
        <f t="shared" ref="G255:G260" si="78">E255*F255</f>
        <v>0</v>
      </c>
      <c r="O255" s="170">
        <v>2</v>
      </c>
      <c r="AA255" s="146">
        <v>1</v>
      </c>
      <c r="AB255" s="146">
        <v>7</v>
      </c>
      <c r="AC255" s="146">
        <v>7</v>
      </c>
      <c r="AZ255" s="146">
        <v>2</v>
      </c>
      <c r="BA255" s="146">
        <f t="shared" ref="BA255:BA260" si="79">IF(AZ255=1,G255,0)</f>
        <v>0</v>
      </c>
      <c r="BB255" s="146">
        <f t="shared" ref="BB255:BB260" si="80">IF(AZ255=2,G255,0)</f>
        <v>0</v>
      </c>
      <c r="BC255" s="146">
        <f t="shared" ref="BC255:BC260" si="81">IF(AZ255=3,G255,0)</f>
        <v>0</v>
      </c>
      <c r="BD255" s="146">
        <f t="shared" ref="BD255:BD260" si="82">IF(AZ255=4,G255,0)</f>
        <v>0</v>
      </c>
      <c r="BE255" s="146">
        <f t="shared" ref="BE255:BE260" si="83">IF(AZ255=5,G255,0)</f>
        <v>0</v>
      </c>
      <c r="CA255" s="177">
        <v>1</v>
      </c>
      <c r="CB255" s="177">
        <v>7</v>
      </c>
      <c r="CZ255" s="146">
        <v>0</v>
      </c>
    </row>
    <row r="256" spans="1:104">
      <c r="A256" s="171">
        <v>187</v>
      </c>
      <c r="B256" s="172" t="s">
        <v>516</v>
      </c>
      <c r="C256" s="173" t="s">
        <v>517</v>
      </c>
      <c r="D256" s="174" t="s">
        <v>120</v>
      </c>
      <c r="E256" s="175">
        <v>6</v>
      </c>
      <c r="F256" s="175"/>
      <c r="G256" s="176">
        <f t="shared" si="78"/>
        <v>0</v>
      </c>
      <c r="O256" s="170">
        <v>2</v>
      </c>
      <c r="AA256" s="146">
        <v>1</v>
      </c>
      <c r="AB256" s="146">
        <v>7</v>
      </c>
      <c r="AC256" s="146">
        <v>7</v>
      </c>
      <c r="AZ256" s="146">
        <v>2</v>
      </c>
      <c r="BA256" s="146">
        <f t="shared" si="79"/>
        <v>0</v>
      </c>
      <c r="BB256" s="146">
        <f t="shared" si="80"/>
        <v>0</v>
      </c>
      <c r="BC256" s="146">
        <f t="shared" si="81"/>
        <v>0</v>
      </c>
      <c r="BD256" s="146">
        <f t="shared" si="82"/>
        <v>0</v>
      </c>
      <c r="BE256" s="146">
        <f t="shared" si="83"/>
        <v>0</v>
      </c>
      <c r="CA256" s="177">
        <v>1</v>
      </c>
      <c r="CB256" s="177">
        <v>7</v>
      </c>
      <c r="CZ256" s="146">
        <v>0</v>
      </c>
    </row>
    <row r="257" spans="1:104">
      <c r="A257" s="171">
        <v>188</v>
      </c>
      <c r="B257" s="172" t="s">
        <v>518</v>
      </c>
      <c r="C257" s="173" t="s">
        <v>519</v>
      </c>
      <c r="D257" s="174" t="s">
        <v>120</v>
      </c>
      <c r="E257" s="175">
        <v>2</v>
      </c>
      <c r="F257" s="175"/>
      <c r="G257" s="176">
        <f t="shared" si="78"/>
        <v>0</v>
      </c>
      <c r="O257" s="170">
        <v>2</v>
      </c>
      <c r="AA257" s="146">
        <v>1</v>
      </c>
      <c r="AB257" s="146">
        <v>7</v>
      </c>
      <c r="AC257" s="146">
        <v>7</v>
      </c>
      <c r="AZ257" s="146">
        <v>2</v>
      </c>
      <c r="BA257" s="146">
        <f t="shared" si="79"/>
        <v>0</v>
      </c>
      <c r="BB257" s="146">
        <f t="shared" si="80"/>
        <v>0</v>
      </c>
      <c r="BC257" s="146">
        <f t="shared" si="81"/>
        <v>0</v>
      </c>
      <c r="BD257" s="146">
        <f t="shared" si="82"/>
        <v>0</v>
      </c>
      <c r="BE257" s="146">
        <f t="shared" si="83"/>
        <v>0</v>
      </c>
      <c r="CA257" s="177">
        <v>1</v>
      </c>
      <c r="CB257" s="177">
        <v>7</v>
      </c>
      <c r="CZ257" s="146">
        <v>0</v>
      </c>
    </row>
    <row r="258" spans="1:104" ht="22.5">
      <c r="A258" s="171">
        <v>189</v>
      </c>
      <c r="B258" s="172" t="s">
        <v>520</v>
      </c>
      <c r="C258" s="173" t="s">
        <v>521</v>
      </c>
      <c r="D258" s="174" t="s">
        <v>120</v>
      </c>
      <c r="E258" s="175">
        <v>4</v>
      </c>
      <c r="F258" s="175"/>
      <c r="G258" s="176">
        <f t="shared" si="78"/>
        <v>0</v>
      </c>
      <c r="O258" s="170">
        <v>2</v>
      </c>
      <c r="AA258" s="146">
        <v>1</v>
      </c>
      <c r="AB258" s="146">
        <v>7</v>
      </c>
      <c r="AC258" s="146">
        <v>7</v>
      </c>
      <c r="AZ258" s="146">
        <v>2</v>
      </c>
      <c r="BA258" s="146">
        <f t="shared" si="79"/>
        <v>0</v>
      </c>
      <c r="BB258" s="146">
        <f t="shared" si="80"/>
        <v>0</v>
      </c>
      <c r="BC258" s="146">
        <f t="shared" si="81"/>
        <v>0</v>
      </c>
      <c r="BD258" s="146">
        <f t="shared" si="82"/>
        <v>0</v>
      </c>
      <c r="BE258" s="146">
        <f t="shared" si="83"/>
        <v>0</v>
      </c>
      <c r="CA258" s="177">
        <v>1</v>
      </c>
      <c r="CB258" s="177">
        <v>7</v>
      </c>
      <c r="CZ258" s="146">
        <v>0</v>
      </c>
    </row>
    <row r="259" spans="1:104" ht="22.5">
      <c r="A259" s="171">
        <v>190</v>
      </c>
      <c r="B259" s="172" t="s">
        <v>522</v>
      </c>
      <c r="C259" s="173" t="s">
        <v>523</v>
      </c>
      <c r="D259" s="174" t="s">
        <v>120</v>
      </c>
      <c r="E259" s="175">
        <v>1</v>
      </c>
      <c r="F259" s="175"/>
      <c r="G259" s="176">
        <f t="shared" si="78"/>
        <v>0</v>
      </c>
      <c r="O259" s="170">
        <v>2</v>
      </c>
      <c r="AA259" s="146">
        <v>1</v>
      </c>
      <c r="AB259" s="146">
        <v>7</v>
      </c>
      <c r="AC259" s="146">
        <v>7</v>
      </c>
      <c r="AZ259" s="146">
        <v>2</v>
      </c>
      <c r="BA259" s="146">
        <f t="shared" si="79"/>
        <v>0</v>
      </c>
      <c r="BB259" s="146">
        <f t="shared" si="80"/>
        <v>0</v>
      </c>
      <c r="BC259" s="146">
        <f t="shared" si="81"/>
        <v>0</v>
      </c>
      <c r="BD259" s="146">
        <f t="shared" si="82"/>
        <v>0</v>
      </c>
      <c r="BE259" s="146">
        <f t="shared" si="83"/>
        <v>0</v>
      </c>
      <c r="CA259" s="177">
        <v>1</v>
      </c>
      <c r="CB259" s="177">
        <v>7</v>
      </c>
      <c r="CZ259" s="146">
        <v>0</v>
      </c>
    </row>
    <row r="260" spans="1:104" ht="22.5">
      <c r="A260" s="171">
        <v>191</v>
      </c>
      <c r="B260" s="172" t="s">
        <v>524</v>
      </c>
      <c r="C260" s="173" t="s">
        <v>525</v>
      </c>
      <c r="D260" s="174" t="s">
        <v>120</v>
      </c>
      <c r="E260" s="175">
        <v>2</v>
      </c>
      <c r="F260" s="175"/>
      <c r="G260" s="176">
        <f t="shared" si="78"/>
        <v>0</v>
      </c>
      <c r="O260" s="170">
        <v>2</v>
      </c>
      <c r="AA260" s="146">
        <v>1</v>
      </c>
      <c r="AB260" s="146">
        <v>7</v>
      </c>
      <c r="AC260" s="146">
        <v>7</v>
      </c>
      <c r="AZ260" s="146">
        <v>2</v>
      </c>
      <c r="BA260" s="146">
        <f t="shared" si="79"/>
        <v>0</v>
      </c>
      <c r="BB260" s="146">
        <f t="shared" si="80"/>
        <v>0</v>
      </c>
      <c r="BC260" s="146">
        <f t="shared" si="81"/>
        <v>0</v>
      </c>
      <c r="BD260" s="146">
        <f t="shared" si="82"/>
        <v>0</v>
      </c>
      <c r="BE260" s="146">
        <f t="shared" si="83"/>
        <v>0</v>
      </c>
      <c r="CA260" s="177">
        <v>1</v>
      </c>
      <c r="CB260" s="177">
        <v>7</v>
      </c>
      <c r="CZ260" s="146">
        <v>0</v>
      </c>
    </row>
    <row r="261" spans="1:104">
      <c r="A261" s="178"/>
      <c r="B261" s="179" t="s">
        <v>77</v>
      </c>
      <c r="C261" s="180" t="str">
        <f>CONCATENATE(B254," ",C254)</f>
        <v>799 Ostatní</v>
      </c>
      <c r="D261" s="181"/>
      <c r="E261" s="182"/>
      <c r="F261" s="183"/>
      <c r="G261" s="184">
        <f>SUM(G254:G260)</f>
        <v>0</v>
      </c>
      <c r="O261" s="170">
        <v>4</v>
      </c>
      <c r="BA261" s="185">
        <f>SUM(BA254:BA260)</f>
        <v>0</v>
      </c>
      <c r="BB261" s="185">
        <f>SUM(BB254:BB260)</f>
        <v>0</v>
      </c>
      <c r="BC261" s="185">
        <f>SUM(BC254:BC260)</f>
        <v>0</v>
      </c>
      <c r="BD261" s="185">
        <f>SUM(BD254:BD260)</f>
        <v>0</v>
      </c>
      <c r="BE261" s="185">
        <f>SUM(BE254:BE260)</f>
        <v>0</v>
      </c>
    </row>
    <row r="262" spans="1:104">
      <c r="A262" s="163" t="s">
        <v>74</v>
      </c>
      <c r="B262" s="164" t="s">
        <v>526</v>
      </c>
      <c r="C262" s="165" t="s">
        <v>527</v>
      </c>
      <c r="D262" s="166"/>
      <c r="E262" s="167"/>
      <c r="F262" s="167"/>
      <c r="G262" s="168"/>
      <c r="H262" s="169"/>
      <c r="I262" s="169"/>
      <c r="O262" s="170">
        <v>1</v>
      </c>
    </row>
    <row r="263" spans="1:104" ht="33.75">
      <c r="A263" s="171">
        <v>192</v>
      </c>
      <c r="B263" s="172" t="s">
        <v>528</v>
      </c>
      <c r="C263" s="173" t="s">
        <v>559</v>
      </c>
      <c r="D263" s="174" t="s">
        <v>346</v>
      </c>
      <c r="E263" s="175">
        <v>1</v>
      </c>
      <c r="F263" s="175"/>
      <c r="G263" s="176">
        <f>E263*F263</f>
        <v>0</v>
      </c>
      <c r="O263" s="170">
        <v>2</v>
      </c>
      <c r="AA263" s="146">
        <v>1</v>
      </c>
      <c r="AB263" s="146">
        <v>9</v>
      </c>
      <c r="AC263" s="146">
        <v>9</v>
      </c>
      <c r="AZ263" s="146">
        <v>4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77">
        <v>1</v>
      </c>
      <c r="CB263" s="177">
        <v>9</v>
      </c>
      <c r="CZ263" s="146">
        <v>0</v>
      </c>
    </row>
    <row r="264" spans="1:104" ht="22.5">
      <c r="A264" s="171">
        <v>193</v>
      </c>
      <c r="B264" s="172" t="s">
        <v>529</v>
      </c>
      <c r="C264" s="173" t="s">
        <v>558</v>
      </c>
      <c r="D264" s="174" t="s">
        <v>346</v>
      </c>
      <c r="E264" s="175">
        <v>1</v>
      </c>
      <c r="F264" s="175"/>
      <c r="G264" s="176">
        <f>E264*F264</f>
        <v>0</v>
      </c>
      <c r="O264" s="170">
        <v>2</v>
      </c>
      <c r="AA264" s="146">
        <v>1</v>
      </c>
      <c r="AB264" s="146">
        <v>9</v>
      </c>
      <c r="AC264" s="146">
        <v>9</v>
      </c>
      <c r="AZ264" s="146">
        <v>4</v>
      </c>
      <c r="BA264" s="146">
        <f>IF(AZ264=1,G264,0)</f>
        <v>0</v>
      </c>
      <c r="BB264" s="146">
        <f>IF(AZ264=2,G264,0)</f>
        <v>0</v>
      </c>
      <c r="BC264" s="146">
        <f>IF(AZ264=3,G264,0)</f>
        <v>0</v>
      </c>
      <c r="BD264" s="146">
        <f>IF(AZ264=4,G264,0)</f>
        <v>0</v>
      </c>
      <c r="BE264" s="146">
        <f>IF(AZ264=5,G264,0)</f>
        <v>0</v>
      </c>
      <c r="CA264" s="177">
        <v>1</v>
      </c>
      <c r="CB264" s="177">
        <v>9</v>
      </c>
      <c r="CZ264" s="146">
        <v>0</v>
      </c>
    </row>
    <row r="265" spans="1:104">
      <c r="A265" s="178"/>
      <c r="B265" s="179" t="s">
        <v>77</v>
      </c>
      <c r="C265" s="180" t="str">
        <f>CONCATENATE(B262," ",C262)</f>
        <v>M21 Elektromontáže</v>
      </c>
      <c r="D265" s="181"/>
      <c r="E265" s="182"/>
      <c r="F265" s="183"/>
      <c r="G265" s="184">
        <f>SUM(G262:G264)</f>
        <v>0</v>
      </c>
      <c r="O265" s="170">
        <v>4</v>
      </c>
      <c r="BA265" s="185">
        <f>SUM(BA262:BA264)</f>
        <v>0</v>
      </c>
      <c r="BB265" s="185">
        <f>SUM(BB262:BB264)</f>
        <v>0</v>
      </c>
      <c r="BC265" s="185">
        <f>SUM(BC262:BC264)</f>
        <v>0</v>
      </c>
      <c r="BD265" s="185">
        <f>SUM(BD262:BD264)</f>
        <v>0</v>
      </c>
      <c r="BE265" s="185">
        <f>SUM(BE262:BE264)</f>
        <v>0</v>
      </c>
    </row>
    <row r="266" spans="1:104">
      <c r="A266" s="163" t="s">
        <v>74</v>
      </c>
      <c r="B266" s="164" t="s">
        <v>530</v>
      </c>
      <c r="C266" s="165" t="s">
        <v>531</v>
      </c>
      <c r="D266" s="166"/>
      <c r="E266" s="167"/>
      <c r="F266" s="167"/>
      <c r="G266" s="168"/>
      <c r="H266" s="169"/>
      <c r="I266" s="169"/>
      <c r="O266" s="170">
        <v>1</v>
      </c>
    </row>
    <row r="267" spans="1:104">
      <c r="A267" s="171">
        <v>194</v>
      </c>
      <c r="B267" s="172" t="s">
        <v>532</v>
      </c>
      <c r="C267" s="173" t="s">
        <v>533</v>
      </c>
      <c r="D267" s="174" t="s">
        <v>105</v>
      </c>
      <c r="E267" s="175">
        <v>130.67493379999999</v>
      </c>
      <c r="F267" s="175"/>
      <c r="G267" s="176">
        <f t="shared" ref="G267:G272" si="84">E267*F267</f>
        <v>0</v>
      </c>
      <c r="O267" s="170">
        <v>2</v>
      </c>
      <c r="AA267" s="146">
        <v>8</v>
      </c>
      <c r="AB267" s="146">
        <v>0</v>
      </c>
      <c r="AC267" s="146">
        <v>3</v>
      </c>
      <c r="AZ267" s="146">
        <v>1</v>
      </c>
      <c r="BA267" s="146">
        <f t="shared" ref="BA267:BA272" si="85">IF(AZ267=1,G267,0)</f>
        <v>0</v>
      </c>
      <c r="BB267" s="146">
        <f t="shared" ref="BB267:BB272" si="86">IF(AZ267=2,G267,0)</f>
        <v>0</v>
      </c>
      <c r="BC267" s="146">
        <f t="shared" ref="BC267:BC272" si="87">IF(AZ267=3,G267,0)</f>
        <v>0</v>
      </c>
      <c r="BD267" s="146">
        <f t="shared" ref="BD267:BD272" si="88">IF(AZ267=4,G267,0)</f>
        <v>0</v>
      </c>
      <c r="BE267" s="146">
        <f t="shared" ref="BE267:BE272" si="89">IF(AZ267=5,G267,0)</f>
        <v>0</v>
      </c>
      <c r="CA267" s="177">
        <v>8</v>
      </c>
      <c r="CB267" s="177">
        <v>0</v>
      </c>
      <c r="CZ267" s="146">
        <v>0</v>
      </c>
    </row>
    <row r="268" spans="1:104">
      <c r="A268" s="171">
        <v>195</v>
      </c>
      <c r="B268" s="172" t="s">
        <v>534</v>
      </c>
      <c r="C268" s="173" t="s">
        <v>535</v>
      </c>
      <c r="D268" s="174" t="s">
        <v>105</v>
      </c>
      <c r="E268" s="175">
        <v>1960.1240069999999</v>
      </c>
      <c r="F268" s="175"/>
      <c r="G268" s="176">
        <f t="shared" si="84"/>
        <v>0</v>
      </c>
      <c r="O268" s="170">
        <v>2</v>
      </c>
      <c r="AA268" s="146">
        <v>8</v>
      </c>
      <c r="AB268" s="146">
        <v>0</v>
      </c>
      <c r="AC268" s="146">
        <v>3</v>
      </c>
      <c r="AZ268" s="146">
        <v>1</v>
      </c>
      <c r="BA268" s="146">
        <f t="shared" si="85"/>
        <v>0</v>
      </c>
      <c r="BB268" s="146">
        <f t="shared" si="86"/>
        <v>0</v>
      </c>
      <c r="BC268" s="146">
        <f t="shared" si="87"/>
        <v>0</v>
      </c>
      <c r="BD268" s="146">
        <f t="shared" si="88"/>
        <v>0</v>
      </c>
      <c r="BE268" s="146">
        <f t="shared" si="89"/>
        <v>0</v>
      </c>
      <c r="CA268" s="177">
        <v>8</v>
      </c>
      <c r="CB268" s="177">
        <v>0</v>
      </c>
      <c r="CZ268" s="146">
        <v>0</v>
      </c>
    </row>
    <row r="269" spans="1:104">
      <c r="A269" s="171">
        <v>196</v>
      </c>
      <c r="B269" s="172" t="s">
        <v>536</v>
      </c>
      <c r="C269" s="173" t="s">
        <v>537</v>
      </c>
      <c r="D269" s="174" t="s">
        <v>105</v>
      </c>
      <c r="E269" s="175">
        <v>130.67493379999999</v>
      </c>
      <c r="F269" s="175"/>
      <c r="G269" s="176">
        <f t="shared" si="84"/>
        <v>0</v>
      </c>
      <c r="O269" s="170">
        <v>2</v>
      </c>
      <c r="AA269" s="146">
        <v>8</v>
      </c>
      <c r="AB269" s="146">
        <v>0</v>
      </c>
      <c r="AC269" s="146">
        <v>3</v>
      </c>
      <c r="AZ269" s="146">
        <v>1</v>
      </c>
      <c r="BA269" s="146">
        <f t="shared" si="85"/>
        <v>0</v>
      </c>
      <c r="BB269" s="146">
        <f t="shared" si="86"/>
        <v>0</v>
      </c>
      <c r="BC269" s="146">
        <f t="shared" si="87"/>
        <v>0</v>
      </c>
      <c r="BD269" s="146">
        <f t="shared" si="88"/>
        <v>0</v>
      </c>
      <c r="BE269" s="146">
        <f t="shared" si="89"/>
        <v>0</v>
      </c>
      <c r="CA269" s="177">
        <v>8</v>
      </c>
      <c r="CB269" s="177">
        <v>0</v>
      </c>
      <c r="CZ269" s="146">
        <v>0</v>
      </c>
    </row>
    <row r="270" spans="1:104">
      <c r="A270" s="171">
        <v>197</v>
      </c>
      <c r="B270" s="172" t="s">
        <v>538</v>
      </c>
      <c r="C270" s="173" t="s">
        <v>539</v>
      </c>
      <c r="D270" s="174" t="s">
        <v>105</v>
      </c>
      <c r="E270" s="175">
        <v>130.67493379999999</v>
      </c>
      <c r="F270" s="175"/>
      <c r="G270" s="176">
        <f t="shared" si="84"/>
        <v>0</v>
      </c>
      <c r="O270" s="170">
        <v>2</v>
      </c>
      <c r="AA270" s="146">
        <v>8</v>
      </c>
      <c r="AB270" s="146">
        <v>0</v>
      </c>
      <c r="AC270" s="146">
        <v>3</v>
      </c>
      <c r="AZ270" s="146">
        <v>1</v>
      </c>
      <c r="BA270" s="146">
        <f t="shared" si="85"/>
        <v>0</v>
      </c>
      <c r="BB270" s="146">
        <f t="shared" si="86"/>
        <v>0</v>
      </c>
      <c r="BC270" s="146">
        <f t="shared" si="87"/>
        <v>0</v>
      </c>
      <c r="BD270" s="146">
        <f t="shared" si="88"/>
        <v>0</v>
      </c>
      <c r="BE270" s="146">
        <f t="shared" si="89"/>
        <v>0</v>
      </c>
      <c r="CA270" s="177">
        <v>8</v>
      </c>
      <c r="CB270" s="177">
        <v>0</v>
      </c>
      <c r="CZ270" s="146">
        <v>0</v>
      </c>
    </row>
    <row r="271" spans="1:104">
      <c r="A271" s="171">
        <v>198</v>
      </c>
      <c r="B271" s="172" t="s">
        <v>540</v>
      </c>
      <c r="C271" s="173" t="s">
        <v>541</v>
      </c>
      <c r="D271" s="174" t="s">
        <v>105</v>
      </c>
      <c r="E271" s="175">
        <v>130.67493379999999</v>
      </c>
      <c r="F271" s="175"/>
      <c r="G271" s="176">
        <f t="shared" si="84"/>
        <v>0</v>
      </c>
      <c r="O271" s="170">
        <v>2</v>
      </c>
      <c r="AA271" s="146">
        <v>8</v>
      </c>
      <c r="AB271" s="146">
        <v>0</v>
      </c>
      <c r="AC271" s="146">
        <v>3</v>
      </c>
      <c r="AZ271" s="146">
        <v>1</v>
      </c>
      <c r="BA271" s="146">
        <f t="shared" si="85"/>
        <v>0</v>
      </c>
      <c r="BB271" s="146">
        <f t="shared" si="86"/>
        <v>0</v>
      </c>
      <c r="BC271" s="146">
        <f t="shared" si="87"/>
        <v>0</v>
      </c>
      <c r="BD271" s="146">
        <f t="shared" si="88"/>
        <v>0</v>
      </c>
      <c r="BE271" s="146">
        <f t="shared" si="89"/>
        <v>0</v>
      </c>
      <c r="CA271" s="177">
        <v>8</v>
      </c>
      <c r="CB271" s="177">
        <v>0</v>
      </c>
      <c r="CZ271" s="146">
        <v>0</v>
      </c>
    </row>
    <row r="272" spans="1:104">
      <c r="A272" s="171">
        <v>199</v>
      </c>
      <c r="B272" s="172" t="s">
        <v>542</v>
      </c>
      <c r="C272" s="173" t="s">
        <v>543</v>
      </c>
      <c r="D272" s="174" t="s">
        <v>105</v>
      </c>
      <c r="E272" s="175">
        <v>130.67493379999999</v>
      </c>
      <c r="F272" s="175"/>
      <c r="G272" s="176">
        <f t="shared" si="84"/>
        <v>0</v>
      </c>
      <c r="O272" s="170">
        <v>2</v>
      </c>
      <c r="AA272" s="146">
        <v>8</v>
      </c>
      <c r="AB272" s="146">
        <v>0</v>
      </c>
      <c r="AC272" s="146">
        <v>3</v>
      </c>
      <c r="AZ272" s="146">
        <v>1</v>
      </c>
      <c r="BA272" s="146">
        <f t="shared" si="85"/>
        <v>0</v>
      </c>
      <c r="BB272" s="146">
        <f t="shared" si="86"/>
        <v>0</v>
      </c>
      <c r="BC272" s="146">
        <f t="shared" si="87"/>
        <v>0</v>
      </c>
      <c r="BD272" s="146">
        <f t="shared" si="88"/>
        <v>0</v>
      </c>
      <c r="BE272" s="146">
        <f t="shared" si="89"/>
        <v>0</v>
      </c>
      <c r="CA272" s="177">
        <v>8</v>
      </c>
      <c r="CB272" s="177">
        <v>0</v>
      </c>
      <c r="CZ272" s="146">
        <v>0</v>
      </c>
    </row>
    <row r="273" spans="1:57">
      <c r="A273" s="178"/>
      <c r="B273" s="179" t="s">
        <v>77</v>
      </c>
      <c r="C273" s="180" t="str">
        <f>CONCATENATE(B266," ",C266)</f>
        <v>D96 Přesuny suti a vybouraných hmot</v>
      </c>
      <c r="D273" s="181"/>
      <c r="E273" s="182"/>
      <c r="F273" s="183"/>
      <c r="G273" s="184">
        <f>SUM(G266:G272)</f>
        <v>0</v>
      </c>
      <c r="O273" s="170">
        <v>4</v>
      </c>
      <c r="BA273" s="185">
        <f>SUM(BA266:BA272)</f>
        <v>0</v>
      </c>
      <c r="BB273" s="185">
        <f>SUM(BB266:BB272)</f>
        <v>0</v>
      </c>
      <c r="BC273" s="185">
        <f>SUM(BC266:BC272)</f>
        <v>0</v>
      </c>
      <c r="BD273" s="185">
        <f>SUM(BD266:BD272)</f>
        <v>0</v>
      </c>
      <c r="BE273" s="185">
        <f>SUM(BE266:BE272)</f>
        <v>0</v>
      </c>
    </row>
    <row r="274" spans="1:57">
      <c r="E274" s="146"/>
    </row>
    <row r="275" spans="1:57">
      <c r="E275" s="146"/>
    </row>
    <row r="276" spans="1:57">
      <c r="E276" s="146"/>
    </row>
    <row r="277" spans="1:57">
      <c r="E277" s="146"/>
    </row>
    <row r="278" spans="1:57">
      <c r="E278" s="146"/>
    </row>
    <row r="279" spans="1:57">
      <c r="E279" s="146"/>
    </row>
    <row r="280" spans="1:57">
      <c r="E280" s="146"/>
    </row>
    <row r="281" spans="1:57">
      <c r="E281" s="146"/>
    </row>
    <row r="282" spans="1:57">
      <c r="E282" s="146"/>
    </row>
    <row r="283" spans="1:57">
      <c r="E283" s="146"/>
    </row>
    <row r="284" spans="1:57">
      <c r="E284" s="146"/>
    </row>
    <row r="285" spans="1:57">
      <c r="E285" s="146"/>
    </row>
    <row r="286" spans="1:57">
      <c r="E286" s="146"/>
    </row>
    <row r="287" spans="1:57">
      <c r="E287" s="146"/>
    </row>
    <row r="288" spans="1:57">
      <c r="E288" s="146"/>
    </row>
    <row r="289" spans="1:7">
      <c r="E289" s="146"/>
    </row>
    <row r="290" spans="1:7">
      <c r="E290" s="146"/>
    </row>
    <row r="291" spans="1:7">
      <c r="E291" s="146"/>
    </row>
    <row r="292" spans="1:7">
      <c r="E292" s="146"/>
    </row>
    <row r="293" spans="1:7">
      <c r="E293" s="146"/>
    </row>
    <row r="294" spans="1:7">
      <c r="E294" s="146"/>
    </row>
    <row r="295" spans="1:7">
      <c r="E295" s="146"/>
    </row>
    <row r="296" spans="1:7">
      <c r="E296" s="146"/>
    </row>
    <row r="297" spans="1:7">
      <c r="A297" s="186"/>
      <c r="B297" s="186"/>
      <c r="C297" s="186"/>
      <c r="D297" s="186"/>
      <c r="E297" s="186"/>
      <c r="F297" s="186"/>
      <c r="G297" s="186"/>
    </row>
    <row r="298" spans="1:7">
      <c r="A298" s="186"/>
      <c r="B298" s="186"/>
      <c r="C298" s="186"/>
      <c r="D298" s="186"/>
      <c r="E298" s="186"/>
      <c r="F298" s="186"/>
      <c r="G298" s="186"/>
    </row>
    <row r="299" spans="1:7">
      <c r="A299" s="186"/>
      <c r="B299" s="186"/>
      <c r="C299" s="186"/>
      <c r="D299" s="186"/>
      <c r="E299" s="186"/>
      <c r="F299" s="186"/>
      <c r="G299" s="186"/>
    </row>
    <row r="300" spans="1:7">
      <c r="A300" s="186"/>
      <c r="B300" s="186"/>
      <c r="C300" s="186"/>
      <c r="D300" s="186"/>
      <c r="E300" s="186"/>
      <c r="F300" s="186"/>
      <c r="G300" s="186"/>
    </row>
    <row r="301" spans="1:7">
      <c r="E301" s="146"/>
    </row>
    <row r="302" spans="1:7">
      <c r="E302" s="146"/>
    </row>
    <row r="303" spans="1:7">
      <c r="E303" s="146"/>
    </row>
    <row r="304" spans="1:7">
      <c r="E304" s="146"/>
    </row>
    <row r="305" spans="5:5">
      <c r="E305" s="146"/>
    </row>
    <row r="306" spans="5:5">
      <c r="E306" s="146"/>
    </row>
    <row r="307" spans="5:5">
      <c r="E307" s="146"/>
    </row>
    <row r="308" spans="5:5">
      <c r="E308" s="146"/>
    </row>
    <row r="309" spans="5:5">
      <c r="E309" s="146"/>
    </row>
    <row r="310" spans="5:5">
      <c r="E310" s="146"/>
    </row>
    <row r="311" spans="5:5">
      <c r="E311" s="146"/>
    </row>
    <row r="312" spans="5:5">
      <c r="E312" s="146"/>
    </row>
    <row r="313" spans="5:5">
      <c r="E313" s="146"/>
    </row>
    <row r="314" spans="5:5">
      <c r="E314" s="146"/>
    </row>
    <row r="315" spans="5:5">
      <c r="E315" s="146"/>
    </row>
    <row r="316" spans="5:5">
      <c r="E316" s="146"/>
    </row>
    <row r="317" spans="5:5">
      <c r="E317" s="146"/>
    </row>
    <row r="318" spans="5:5">
      <c r="E318" s="146"/>
    </row>
    <row r="319" spans="5:5">
      <c r="E319" s="146"/>
    </row>
    <row r="320" spans="5:5">
      <c r="E320" s="146"/>
    </row>
    <row r="321" spans="1:7">
      <c r="E321" s="146"/>
    </row>
    <row r="322" spans="1:7">
      <c r="E322" s="146"/>
    </row>
    <row r="323" spans="1:7">
      <c r="E323" s="146"/>
    </row>
    <row r="324" spans="1:7">
      <c r="E324" s="146"/>
    </row>
    <row r="325" spans="1:7">
      <c r="E325" s="146"/>
    </row>
    <row r="326" spans="1:7">
      <c r="E326" s="146"/>
    </row>
    <row r="327" spans="1:7">
      <c r="E327" s="146"/>
    </row>
    <row r="328" spans="1:7">
      <c r="E328" s="146"/>
    </row>
    <row r="329" spans="1:7">
      <c r="E329" s="146"/>
    </row>
    <row r="330" spans="1:7">
      <c r="E330" s="146"/>
    </row>
    <row r="331" spans="1:7">
      <c r="E331" s="146"/>
    </row>
    <row r="332" spans="1:7">
      <c r="A332" s="187"/>
      <c r="B332" s="187"/>
    </row>
    <row r="333" spans="1:7">
      <c r="A333" s="186"/>
      <c r="B333" s="186"/>
      <c r="C333" s="189"/>
      <c r="D333" s="189"/>
      <c r="E333" s="190"/>
      <c r="F333" s="189"/>
      <c r="G333" s="191"/>
    </row>
    <row r="334" spans="1:7">
      <c r="A334" s="192"/>
      <c r="B334" s="192"/>
      <c r="C334" s="186"/>
      <c r="D334" s="186"/>
      <c r="E334" s="193"/>
      <c r="F334" s="186"/>
      <c r="G334" s="186"/>
    </row>
    <row r="335" spans="1:7">
      <c r="A335" s="186"/>
      <c r="B335" s="186"/>
      <c r="C335" s="186"/>
      <c r="D335" s="186"/>
      <c r="E335" s="193"/>
      <c r="F335" s="186"/>
      <c r="G335" s="186"/>
    </row>
    <row r="336" spans="1:7">
      <c r="A336" s="186"/>
      <c r="B336" s="186"/>
      <c r="C336" s="186"/>
      <c r="D336" s="186"/>
      <c r="E336" s="193"/>
      <c r="F336" s="186"/>
      <c r="G336" s="186"/>
    </row>
    <row r="337" spans="1:7">
      <c r="A337" s="186"/>
      <c r="B337" s="186"/>
      <c r="C337" s="186"/>
      <c r="D337" s="186"/>
      <c r="E337" s="193"/>
      <c r="F337" s="186"/>
      <c r="G337" s="186"/>
    </row>
    <row r="338" spans="1:7">
      <c r="A338" s="186"/>
      <c r="B338" s="186"/>
      <c r="C338" s="186"/>
      <c r="D338" s="186"/>
      <c r="E338" s="193"/>
      <c r="F338" s="186"/>
      <c r="G338" s="186"/>
    </row>
    <row r="339" spans="1:7">
      <c r="A339" s="186"/>
      <c r="B339" s="186"/>
      <c r="C339" s="186"/>
      <c r="D339" s="186"/>
      <c r="E339" s="193"/>
      <c r="F339" s="186"/>
      <c r="G339" s="186"/>
    </row>
    <row r="340" spans="1:7">
      <c r="A340" s="186"/>
      <c r="B340" s="186"/>
      <c r="C340" s="186"/>
      <c r="D340" s="186"/>
      <c r="E340" s="193"/>
      <c r="F340" s="186"/>
      <c r="G340" s="186"/>
    </row>
    <row r="341" spans="1:7">
      <c r="A341" s="186"/>
      <c r="B341" s="186"/>
      <c r="C341" s="186"/>
      <c r="D341" s="186"/>
      <c r="E341" s="193"/>
      <c r="F341" s="186"/>
      <c r="G341" s="186"/>
    </row>
    <row r="342" spans="1:7">
      <c r="A342" s="186"/>
      <c r="B342" s="186"/>
      <c r="C342" s="186"/>
      <c r="D342" s="186"/>
      <c r="E342" s="193"/>
      <c r="F342" s="186"/>
      <c r="G342" s="186"/>
    </row>
    <row r="343" spans="1:7">
      <c r="A343" s="186"/>
      <c r="B343" s="186"/>
      <c r="C343" s="186"/>
      <c r="D343" s="186"/>
      <c r="E343" s="193"/>
      <c r="F343" s="186"/>
      <c r="G343" s="186"/>
    </row>
    <row r="344" spans="1:7">
      <c r="A344" s="186"/>
      <c r="B344" s="186"/>
      <c r="C344" s="186"/>
      <c r="D344" s="186"/>
      <c r="E344" s="193"/>
      <c r="F344" s="186"/>
      <c r="G344" s="186"/>
    </row>
    <row r="345" spans="1:7">
      <c r="A345" s="186"/>
      <c r="B345" s="186"/>
      <c r="C345" s="186"/>
      <c r="D345" s="186"/>
      <c r="E345" s="193"/>
      <c r="F345" s="186"/>
      <c r="G345" s="186"/>
    </row>
    <row r="346" spans="1:7">
      <c r="A346" s="186"/>
      <c r="B346" s="186"/>
      <c r="C346" s="186"/>
      <c r="D346" s="186"/>
      <c r="E346" s="193"/>
      <c r="F346" s="186"/>
      <c r="G346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Jedlicka</dc:creator>
  <cp:lastModifiedBy>Jedlicka</cp:lastModifiedBy>
  <dcterms:created xsi:type="dcterms:W3CDTF">2016-04-01T07:40:44Z</dcterms:created>
  <dcterms:modified xsi:type="dcterms:W3CDTF">2016-04-13T05:12:24Z</dcterms:modified>
</cp:coreProperties>
</file>